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raPlaq IT\Desktop\"/>
    </mc:Choice>
  </mc:AlternateContent>
  <bookViews>
    <workbookView xWindow="0" yWindow="0" windowWidth="28800" windowHeight="12435" tabRatio="949"/>
  </bookViews>
  <sheets>
    <sheet name="2014 Quote Calculator" sheetId="21" r:id="rId1"/>
  </sheets>
  <definedNames>
    <definedName name="_xlnm._FilterDatabase" localSheetId="0" hidden="1">'2014 Quote Calculator'!$B$6:$E$380</definedName>
    <definedName name="_xlnm.Criteria" localSheetId="0">'2014 Quote Calculator'!$C:$C</definedName>
    <definedName name="_xlnm.Print_Area" localSheetId="0">'2014 Quote Calculator'!$A$1:$U$137</definedName>
    <definedName name="_xlnm.Print_Titles" localSheetId="0">'2014 Quote Calculator'!$6:$6</definedName>
  </definedNames>
  <calcPr calcId="152511"/>
</workbook>
</file>

<file path=xl/calcChain.xml><?xml version="1.0" encoding="utf-8"?>
<calcChain xmlns="http://schemas.openxmlformats.org/spreadsheetml/2006/main">
  <c r="Q8" i="21" l="1"/>
  <c r="U8" i="21"/>
  <c r="W8" i="21"/>
  <c r="X8" i="21" s="1"/>
  <c r="Y8" i="21"/>
  <c r="Z8" i="21" s="1"/>
  <c r="AA8" i="21"/>
  <c r="AB8" i="21"/>
  <c r="R8" i="21" s="1"/>
  <c r="AC8" i="21"/>
  <c r="S8" i="21" s="1"/>
  <c r="AD8" i="21"/>
  <c r="T8" i="21" s="1"/>
  <c r="Q9" i="21"/>
  <c r="T9" i="21"/>
  <c r="U9" i="21"/>
  <c r="W9" i="21"/>
  <c r="AA9" i="21" s="1"/>
  <c r="X9" i="21"/>
  <c r="Y9" i="21"/>
  <c r="Z9" i="21"/>
  <c r="AB9" i="21"/>
  <c r="R9" i="21" s="1"/>
  <c r="AC9" i="21"/>
  <c r="S9" i="21" s="1"/>
  <c r="AD9" i="21"/>
  <c r="S10" i="21"/>
  <c r="T10" i="21"/>
  <c r="U10" i="21"/>
  <c r="W10" i="21"/>
  <c r="X10" i="21" s="1"/>
  <c r="AB10" i="21" s="1"/>
  <c r="R10" i="21" s="1"/>
  <c r="Y10" i="21"/>
  <c r="Z10" i="21" s="1"/>
  <c r="AC10" i="21"/>
  <c r="AD10" i="21"/>
  <c r="Q11" i="21"/>
  <c r="S11" i="21"/>
  <c r="T11" i="21"/>
  <c r="U11" i="21"/>
  <c r="W11" i="21"/>
  <c r="AA11" i="21" s="1"/>
  <c r="Y11" i="21"/>
  <c r="Z11" i="21" s="1"/>
  <c r="AB11" i="21"/>
  <c r="R11" i="21" s="1"/>
  <c r="AC11" i="21"/>
  <c r="AD11" i="21"/>
  <c r="Q12" i="21"/>
  <c r="T12" i="21"/>
  <c r="U12" i="21"/>
  <c r="W12" i="21"/>
  <c r="AA12" i="21" s="1"/>
  <c r="Y12" i="21"/>
  <c r="Z12" i="21" s="1"/>
  <c r="AB12" i="21"/>
  <c r="R12" i="21" s="1"/>
  <c r="AC12" i="21"/>
  <c r="S12" i="21" s="1"/>
  <c r="AD12" i="21"/>
  <c r="Q13" i="21"/>
  <c r="U13" i="21"/>
  <c r="W13" i="21"/>
  <c r="Y13" i="21"/>
  <c r="Z13" i="21" s="1"/>
  <c r="AB13" i="21"/>
  <c r="R13" i="21" s="1"/>
  <c r="AC13" i="21"/>
  <c r="S13" i="21" s="1"/>
  <c r="AD13" i="21"/>
  <c r="T13" i="21" s="1"/>
  <c r="Q14" i="21"/>
  <c r="R14" i="21"/>
  <c r="U14" i="21"/>
  <c r="W14" i="21"/>
  <c r="Y14" i="21"/>
  <c r="Z14" i="21"/>
  <c r="AB14" i="21"/>
  <c r="AC14" i="21"/>
  <c r="S14" i="21" s="1"/>
  <c r="AD14" i="21"/>
  <c r="T14" i="21" s="1"/>
  <c r="Q15" i="21"/>
  <c r="S15" i="21"/>
  <c r="U15" i="21"/>
  <c r="W15" i="21"/>
  <c r="X15" i="21" s="1"/>
  <c r="Y15" i="21"/>
  <c r="Z15" i="21" s="1"/>
  <c r="AB15" i="21"/>
  <c r="R15" i="21" s="1"/>
  <c r="AC15" i="21"/>
  <c r="AD15" i="21"/>
  <c r="T15" i="21" s="1"/>
  <c r="Q16" i="21"/>
  <c r="R16" i="21"/>
  <c r="U16" i="21"/>
  <c r="W16" i="21"/>
  <c r="X16" i="21" s="1"/>
  <c r="Y16" i="21"/>
  <c r="Z16" i="21" s="1"/>
  <c r="AA16" i="21"/>
  <c r="AB16" i="21"/>
  <c r="AC16" i="21"/>
  <c r="S16" i="21" s="1"/>
  <c r="AD16" i="21"/>
  <c r="T16" i="21" s="1"/>
  <c r="Q17" i="21"/>
  <c r="R17" i="21"/>
  <c r="S17" i="21"/>
  <c r="U17" i="21"/>
  <c r="W17" i="21"/>
  <c r="X17" i="21" s="1"/>
  <c r="Y17" i="21"/>
  <c r="Z17" i="21"/>
  <c r="AB17" i="21"/>
  <c r="AC17" i="21"/>
  <c r="AD17" i="21"/>
  <c r="T17" i="21" s="1"/>
  <c r="Q18" i="21"/>
  <c r="R18" i="21"/>
  <c r="U18" i="21"/>
  <c r="W18" i="21"/>
  <c r="AA18" i="21" s="1"/>
  <c r="Y18" i="21"/>
  <c r="Z18" i="21" s="1"/>
  <c r="AB18" i="21"/>
  <c r="AC18" i="21"/>
  <c r="S18" i="21" s="1"/>
  <c r="AD18" i="21"/>
  <c r="T18" i="21" s="1"/>
  <c r="Q19" i="21"/>
  <c r="U19" i="21"/>
  <c r="W19" i="21"/>
  <c r="X19" i="21" s="1"/>
  <c r="Y19" i="21"/>
  <c r="Z19" i="21" s="1"/>
  <c r="AA19" i="21"/>
  <c r="AB19" i="21"/>
  <c r="R19" i="21" s="1"/>
  <c r="AC19" i="21"/>
  <c r="S19" i="21" s="1"/>
  <c r="AD19" i="21"/>
  <c r="T19" i="21" s="1"/>
  <c r="Q20" i="21"/>
  <c r="U20" i="21"/>
  <c r="W20" i="21"/>
  <c r="X20" i="21" s="1"/>
  <c r="Y20" i="21"/>
  <c r="Z20" i="21"/>
  <c r="AA20" i="21"/>
  <c r="AB20" i="21"/>
  <c r="R20" i="21" s="1"/>
  <c r="AC20" i="21"/>
  <c r="S20" i="21" s="1"/>
  <c r="AD20" i="21"/>
  <c r="T20" i="21" s="1"/>
  <c r="Q21" i="21"/>
  <c r="T21" i="21"/>
  <c r="U21" i="21"/>
  <c r="W21" i="21"/>
  <c r="X21" i="21"/>
  <c r="Y21" i="21"/>
  <c r="Z21" i="21"/>
  <c r="AA21" i="21"/>
  <c r="AB21" i="21"/>
  <c r="R21" i="21" s="1"/>
  <c r="AC21" i="21"/>
  <c r="S21" i="21" s="1"/>
  <c r="AD21" i="21"/>
  <c r="Q22" i="21"/>
  <c r="T22" i="21"/>
  <c r="U22" i="21"/>
  <c r="W22" i="21"/>
  <c r="X22" i="21"/>
  <c r="Y22" i="21"/>
  <c r="Z22" i="21"/>
  <c r="AA22" i="21"/>
  <c r="AB22" i="21"/>
  <c r="R22" i="21" s="1"/>
  <c r="AC22" i="21"/>
  <c r="S22" i="21" s="1"/>
  <c r="AD22" i="21"/>
  <c r="Q23" i="21"/>
  <c r="S23" i="21"/>
  <c r="U23" i="21"/>
  <c r="W23" i="21"/>
  <c r="Y23" i="21"/>
  <c r="Z23" i="21" s="1"/>
  <c r="AB23" i="21"/>
  <c r="R23" i="21" s="1"/>
  <c r="AC23" i="21"/>
  <c r="AD23" i="21"/>
  <c r="T23" i="21" s="1"/>
  <c r="Q24" i="21"/>
  <c r="S24" i="21"/>
  <c r="U24" i="21"/>
  <c r="W24" i="21"/>
  <c r="Y24" i="21"/>
  <c r="Z24" i="21" s="1"/>
  <c r="AB24" i="21"/>
  <c r="R24" i="21" s="1"/>
  <c r="AC24" i="21"/>
  <c r="AD24" i="21"/>
  <c r="T24" i="21" s="1"/>
  <c r="Q25" i="21"/>
  <c r="S25" i="21"/>
  <c r="U25" i="21"/>
  <c r="W25" i="21"/>
  <c r="AA25" i="21" s="1"/>
  <c r="Y25" i="21"/>
  <c r="Z25" i="21" s="1"/>
  <c r="AB25" i="21"/>
  <c r="R25" i="21" s="1"/>
  <c r="AC25" i="21"/>
  <c r="AD25" i="21"/>
  <c r="T25" i="21" s="1"/>
  <c r="Q26" i="21"/>
  <c r="R26" i="21"/>
  <c r="U26" i="21"/>
  <c r="W26" i="21"/>
  <c r="Y26" i="21"/>
  <c r="Z26" i="21" s="1"/>
  <c r="AB26" i="21"/>
  <c r="AC26" i="21"/>
  <c r="S26" i="21" s="1"/>
  <c r="AD26" i="21"/>
  <c r="T26" i="21" s="1"/>
  <c r="Q27" i="21"/>
  <c r="U27" i="21"/>
  <c r="W27" i="21"/>
  <c r="X27" i="21" s="1"/>
  <c r="Y27" i="21"/>
  <c r="Z27" i="21" s="1"/>
  <c r="AA27" i="21"/>
  <c r="AB27" i="21"/>
  <c r="R27" i="21" s="1"/>
  <c r="AC27" i="21"/>
  <c r="S27" i="21" s="1"/>
  <c r="AD27" i="21"/>
  <c r="T27" i="21" s="1"/>
  <c r="Q28" i="21"/>
  <c r="U28" i="21"/>
  <c r="W28" i="21"/>
  <c r="X28" i="21" s="1"/>
  <c r="Y28" i="21"/>
  <c r="Z28" i="21"/>
  <c r="AB28" i="21"/>
  <c r="R28" i="21" s="1"/>
  <c r="AC28" i="21"/>
  <c r="S28" i="21" s="1"/>
  <c r="AD28" i="21"/>
  <c r="T28" i="21" s="1"/>
  <c r="Q29" i="21"/>
  <c r="U29" i="21"/>
  <c r="W29" i="21"/>
  <c r="X29" i="21" s="1"/>
  <c r="Y29" i="21"/>
  <c r="Z29" i="21" s="1"/>
  <c r="AA29" i="21"/>
  <c r="AB29" i="21"/>
  <c r="R29" i="21" s="1"/>
  <c r="AC29" i="21"/>
  <c r="S29" i="21" s="1"/>
  <c r="AD29" i="21"/>
  <c r="T29" i="21" s="1"/>
  <c r="Q30" i="21"/>
  <c r="R30" i="21"/>
  <c r="U30" i="21"/>
  <c r="W30" i="21"/>
  <c r="Y30" i="21"/>
  <c r="Z30" i="21"/>
  <c r="AB30" i="21"/>
  <c r="AC30" i="21"/>
  <c r="S30" i="21" s="1"/>
  <c r="AD30" i="21"/>
  <c r="T30" i="21" s="1"/>
  <c r="Q31" i="21"/>
  <c r="U31" i="21"/>
  <c r="W31" i="21"/>
  <c r="Y31" i="21"/>
  <c r="Z31" i="21" s="1"/>
  <c r="AB31" i="21"/>
  <c r="R31" i="21" s="1"/>
  <c r="AC31" i="21"/>
  <c r="S31" i="21" s="1"/>
  <c r="AD31" i="21"/>
  <c r="T31" i="21" s="1"/>
  <c r="Q32" i="21"/>
  <c r="U32" i="21"/>
  <c r="W32" i="21"/>
  <c r="AA32" i="21" s="1"/>
  <c r="X32" i="21"/>
  <c r="Y32" i="21"/>
  <c r="Z32" i="21"/>
  <c r="AB32" i="21"/>
  <c r="R32" i="21" s="1"/>
  <c r="AC32" i="21"/>
  <c r="S32" i="21" s="1"/>
  <c r="AD32" i="21"/>
  <c r="T32" i="21" s="1"/>
  <c r="Q33" i="21"/>
  <c r="T33" i="21"/>
  <c r="U33" i="21"/>
  <c r="W33" i="21"/>
  <c r="X33" i="21" s="1"/>
  <c r="Y33" i="21"/>
  <c r="Z33" i="21"/>
  <c r="AA33" i="21"/>
  <c r="AB33" i="21"/>
  <c r="R33" i="21" s="1"/>
  <c r="AC33" i="21"/>
  <c r="S33" i="21" s="1"/>
  <c r="AD33" i="21"/>
  <c r="Q34" i="21"/>
  <c r="U34" i="21"/>
  <c r="W34" i="21"/>
  <c r="X34" i="21" s="1"/>
  <c r="Y34" i="21"/>
  <c r="Z34" i="21" s="1"/>
  <c r="AA34" i="21"/>
  <c r="AB34" i="21"/>
  <c r="R34" i="21" s="1"/>
  <c r="AC34" i="21"/>
  <c r="S34" i="21" s="1"/>
  <c r="AD34" i="21"/>
  <c r="T34" i="21" s="1"/>
  <c r="Q35" i="21"/>
  <c r="U35" i="21"/>
  <c r="W35" i="21"/>
  <c r="AA35" i="21" s="1"/>
  <c r="X35" i="21"/>
  <c r="Y35" i="21"/>
  <c r="Z35" i="21"/>
  <c r="AB35" i="21"/>
  <c r="R35" i="21" s="1"/>
  <c r="AC35" i="21"/>
  <c r="S35" i="21" s="1"/>
  <c r="AD35" i="21"/>
  <c r="T35" i="21" s="1"/>
  <c r="Q36" i="21"/>
  <c r="U36" i="21"/>
  <c r="W36" i="21"/>
  <c r="AA36" i="21" s="1"/>
  <c r="X36" i="21"/>
  <c r="Y36" i="21"/>
  <c r="Z36" i="21" s="1"/>
  <c r="AB36" i="21"/>
  <c r="R36" i="21" s="1"/>
  <c r="AC36" i="21"/>
  <c r="S36" i="21" s="1"/>
  <c r="AD36" i="21"/>
  <c r="T36" i="21" s="1"/>
  <c r="Q37" i="21"/>
  <c r="R37" i="21"/>
  <c r="U37" i="21"/>
  <c r="W37" i="21"/>
  <c r="Y37" i="21"/>
  <c r="Z37" i="21" s="1"/>
  <c r="AB37" i="21"/>
  <c r="AC37" i="21"/>
  <c r="S37" i="21" s="1"/>
  <c r="AD37" i="21"/>
  <c r="T37" i="21" s="1"/>
  <c r="Q38" i="21"/>
  <c r="R38" i="21"/>
  <c r="S38" i="21"/>
  <c r="U38" i="21"/>
  <c r="W38" i="21"/>
  <c r="Y38" i="21"/>
  <c r="Z38" i="21" s="1"/>
  <c r="AB38" i="21"/>
  <c r="AC38" i="21"/>
  <c r="AD38" i="21"/>
  <c r="T38" i="21" s="1"/>
  <c r="Q39" i="21"/>
  <c r="S39" i="21"/>
  <c r="T39" i="21"/>
  <c r="U39" i="21"/>
  <c r="W39" i="21"/>
  <c r="Y39" i="21"/>
  <c r="Z39" i="21" s="1"/>
  <c r="AB39" i="21"/>
  <c r="R39" i="21" s="1"/>
  <c r="AC39" i="21"/>
  <c r="AD39" i="21"/>
  <c r="Q40" i="21"/>
  <c r="U40" i="21"/>
  <c r="W40" i="21"/>
  <c r="X40" i="21"/>
  <c r="Y40" i="21"/>
  <c r="Z40" i="21" s="1"/>
  <c r="AA40" i="21"/>
  <c r="AB40" i="21"/>
  <c r="R40" i="21" s="1"/>
  <c r="AC40" i="21"/>
  <c r="S40" i="21" s="1"/>
  <c r="AD40" i="21"/>
  <c r="T40" i="21" s="1"/>
  <c r="Q41" i="21"/>
  <c r="U41" i="21"/>
  <c r="W41" i="21"/>
  <c r="X41" i="21" s="1"/>
  <c r="Y41" i="21"/>
  <c r="Z41" i="21"/>
  <c r="AA41" i="21"/>
  <c r="AB41" i="21"/>
  <c r="R41" i="21" s="1"/>
  <c r="AC41" i="21"/>
  <c r="S41" i="21" s="1"/>
  <c r="AD41" i="21"/>
  <c r="T41" i="21" s="1"/>
  <c r="Q42" i="21"/>
  <c r="U42" i="21"/>
  <c r="W42" i="21"/>
  <c r="X42" i="21" s="1"/>
  <c r="Y42" i="21"/>
  <c r="Z42" i="21" s="1"/>
  <c r="AB42" i="21"/>
  <c r="R42" i="21" s="1"/>
  <c r="AC42" i="21"/>
  <c r="S42" i="21" s="1"/>
  <c r="AD42" i="21"/>
  <c r="T42" i="21" s="1"/>
  <c r="Q43" i="21"/>
  <c r="U43" i="21"/>
  <c r="W43" i="21"/>
  <c r="X43" i="21"/>
  <c r="Y43" i="21"/>
  <c r="Z43" i="21" s="1"/>
  <c r="AA43" i="21"/>
  <c r="AB43" i="21"/>
  <c r="R43" i="21" s="1"/>
  <c r="AC43" i="21"/>
  <c r="S43" i="21" s="1"/>
  <c r="AD43" i="21"/>
  <c r="T43" i="21" s="1"/>
  <c r="Q44" i="21"/>
  <c r="U44" i="21"/>
  <c r="W44" i="21"/>
  <c r="X44" i="21" s="1"/>
  <c r="Y44" i="21"/>
  <c r="Z44" i="21" s="1"/>
  <c r="AB44" i="21"/>
  <c r="R44" i="21" s="1"/>
  <c r="AC44" i="21"/>
  <c r="S44" i="21" s="1"/>
  <c r="AD44" i="21"/>
  <c r="T44" i="21" s="1"/>
  <c r="Q45" i="21"/>
  <c r="T45" i="21"/>
  <c r="U45" i="21"/>
  <c r="W45" i="21"/>
  <c r="AA45" i="21" s="1"/>
  <c r="X45" i="21"/>
  <c r="Y45" i="21"/>
  <c r="Z45" i="21" s="1"/>
  <c r="AB45" i="21"/>
  <c r="R45" i="21" s="1"/>
  <c r="AC45" i="21"/>
  <c r="S45" i="21" s="1"/>
  <c r="AD45" i="21"/>
  <c r="Q46" i="21"/>
  <c r="S46" i="21"/>
  <c r="T46" i="21"/>
  <c r="U46" i="21"/>
  <c r="W46" i="21"/>
  <c r="Y46" i="21"/>
  <c r="Z46" i="21" s="1"/>
  <c r="AB46" i="21"/>
  <c r="R46" i="21" s="1"/>
  <c r="AC46" i="21"/>
  <c r="AD46" i="21"/>
  <c r="Q47" i="21"/>
  <c r="R47" i="21"/>
  <c r="S47" i="21"/>
  <c r="T47" i="21"/>
  <c r="U47" i="21"/>
  <c r="W47" i="21"/>
  <c r="AA47" i="21" s="1"/>
  <c r="X47" i="21"/>
  <c r="Y47" i="21"/>
  <c r="Z47" i="21" s="1"/>
  <c r="AB47" i="21"/>
  <c r="AC47" i="21"/>
  <c r="AD47" i="21"/>
  <c r="Q48" i="21"/>
  <c r="R48" i="21"/>
  <c r="S48" i="21"/>
  <c r="U48" i="21"/>
  <c r="W48" i="21"/>
  <c r="Y48" i="21"/>
  <c r="Z48" i="21" s="1"/>
  <c r="AB48" i="21"/>
  <c r="AC48" i="21"/>
  <c r="AD48" i="21"/>
  <c r="T48" i="21" s="1"/>
  <c r="Q49" i="21"/>
  <c r="S49" i="21"/>
  <c r="U49" i="21"/>
  <c r="W49" i="21"/>
  <c r="AA49" i="21" s="1"/>
  <c r="Y49" i="21"/>
  <c r="Z49" i="21" s="1"/>
  <c r="AB49" i="21"/>
  <c r="R49" i="21" s="1"/>
  <c r="AC49" i="21"/>
  <c r="AD49" i="21"/>
  <c r="T49" i="21" s="1"/>
  <c r="Q50" i="21"/>
  <c r="U50" i="21"/>
  <c r="W50" i="21"/>
  <c r="Y50" i="21"/>
  <c r="Z50" i="21" s="1"/>
  <c r="AB50" i="21"/>
  <c r="R50" i="21" s="1"/>
  <c r="AC50" i="21"/>
  <c r="S50" i="21" s="1"/>
  <c r="AD50" i="21"/>
  <c r="T50" i="21" s="1"/>
  <c r="Q51" i="21"/>
  <c r="U51" i="21"/>
  <c r="W51" i="21"/>
  <c r="Y51" i="21"/>
  <c r="Z51" i="21" s="1"/>
  <c r="AB51" i="21"/>
  <c r="R51" i="21" s="1"/>
  <c r="AC51" i="21"/>
  <c r="S51" i="21" s="1"/>
  <c r="AD51" i="21"/>
  <c r="T51" i="21" s="1"/>
  <c r="Q52" i="21"/>
  <c r="U52" i="21"/>
  <c r="W52" i="21"/>
  <c r="Y52" i="21"/>
  <c r="Z52" i="21"/>
  <c r="AB52" i="21"/>
  <c r="R52" i="21" s="1"/>
  <c r="AC52" i="21"/>
  <c r="S52" i="21" s="1"/>
  <c r="AD52" i="21"/>
  <c r="T52" i="21" s="1"/>
  <c r="Q53" i="21"/>
  <c r="U53" i="21"/>
  <c r="W53" i="21"/>
  <c r="X53" i="21" s="1"/>
  <c r="Y53" i="21"/>
  <c r="Z53" i="21" s="1"/>
  <c r="AB53" i="21"/>
  <c r="R53" i="21" s="1"/>
  <c r="AC53" i="21"/>
  <c r="S53" i="21" s="1"/>
  <c r="AD53" i="21"/>
  <c r="T53" i="21" s="1"/>
  <c r="Q54" i="21"/>
  <c r="U54" i="21"/>
  <c r="W54" i="21"/>
  <c r="X54" i="21"/>
  <c r="Y54" i="21"/>
  <c r="Z54" i="21" s="1"/>
  <c r="AA54" i="21"/>
  <c r="AB54" i="21"/>
  <c r="R54" i="21" s="1"/>
  <c r="AC54" i="21"/>
  <c r="S54" i="21" s="1"/>
  <c r="AD54" i="21"/>
  <c r="T54" i="21" s="1"/>
  <c r="Q55" i="21"/>
  <c r="U55" i="21"/>
  <c r="W55" i="21"/>
  <c r="X55" i="21"/>
  <c r="Y55" i="21"/>
  <c r="Z55" i="21" s="1"/>
  <c r="AA55" i="21"/>
  <c r="AB55" i="21"/>
  <c r="R55" i="21" s="1"/>
  <c r="AC55" i="21"/>
  <c r="S55" i="21" s="1"/>
  <c r="AD55" i="21"/>
  <c r="T55" i="21" s="1"/>
  <c r="Q56" i="21"/>
  <c r="T56" i="21"/>
  <c r="U56" i="21"/>
  <c r="W56" i="21"/>
  <c r="Y56" i="21"/>
  <c r="Z56" i="21"/>
  <c r="AB56" i="21"/>
  <c r="R56" i="21" s="1"/>
  <c r="AC56" i="21"/>
  <c r="S56" i="21" s="1"/>
  <c r="AD56" i="21"/>
  <c r="Q57" i="21"/>
  <c r="S57" i="21"/>
  <c r="T57" i="21"/>
  <c r="U57" i="21"/>
  <c r="W57" i="21"/>
  <c r="Y57" i="21"/>
  <c r="Z57" i="21" s="1"/>
  <c r="AB57" i="21"/>
  <c r="R57" i="21" s="1"/>
  <c r="AC57" i="21"/>
  <c r="AD57" i="21"/>
  <c r="Q58" i="21"/>
  <c r="S58" i="21"/>
  <c r="T58" i="21"/>
  <c r="U58" i="21"/>
  <c r="W58" i="21"/>
  <c r="AA58" i="21" s="1"/>
  <c r="Y58" i="21"/>
  <c r="Z58" i="21" s="1"/>
  <c r="AB58" i="21"/>
  <c r="R58" i="21" s="1"/>
  <c r="AC58" i="21"/>
  <c r="AD58" i="21"/>
  <c r="Q59" i="21"/>
  <c r="U59" i="21"/>
  <c r="W59" i="21"/>
  <c r="AA59" i="21" s="1"/>
  <c r="X59" i="21"/>
  <c r="Y59" i="21"/>
  <c r="Z59" i="21" s="1"/>
  <c r="AB59" i="21"/>
  <c r="R59" i="21" s="1"/>
  <c r="AC59" i="21"/>
  <c r="S59" i="21" s="1"/>
  <c r="AD59" i="21"/>
  <c r="T59" i="21" s="1"/>
  <c r="Q60" i="21"/>
  <c r="U60" i="21"/>
  <c r="W60" i="21"/>
  <c r="AA60" i="21" s="1"/>
  <c r="X60" i="21"/>
  <c r="Y60" i="21"/>
  <c r="Z60" i="21" s="1"/>
  <c r="AB60" i="21"/>
  <c r="R60" i="21" s="1"/>
  <c r="AC60" i="21"/>
  <c r="S60" i="21" s="1"/>
  <c r="AD60" i="21"/>
  <c r="T60" i="21" s="1"/>
  <c r="Q61" i="21"/>
  <c r="R61" i="21"/>
  <c r="U61" i="21"/>
  <c r="W61" i="21"/>
  <c r="AA61" i="21" s="1"/>
  <c r="Y61" i="21"/>
  <c r="Z61" i="21"/>
  <c r="AB61" i="21"/>
  <c r="AC61" i="21"/>
  <c r="S61" i="21" s="1"/>
  <c r="AD61" i="21"/>
  <c r="T61" i="21" s="1"/>
  <c r="Q62" i="21"/>
  <c r="S62" i="21"/>
  <c r="U62" i="21"/>
  <c r="W62" i="21"/>
  <c r="Y62" i="21"/>
  <c r="Z62" i="21"/>
  <c r="AB62" i="21"/>
  <c r="R62" i="21" s="1"/>
  <c r="AC62" i="21"/>
  <c r="AD62" i="21"/>
  <c r="T62" i="21" s="1"/>
  <c r="Q63" i="21"/>
  <c r="U63" i="21"/>
  <c r="W63" i="21"/>
  <c r="X63" i="21" s="1"/>
  <c r="Y63" i="21"/>
  <c r="Z63" i="21" s="1"/>
  <c r="AB63" i="21"/>
  <c r="R63" i="21" s="1"/>
  <c r="AC63" i="21"/>
  <c r="S63" i="21" s="1"/>
  <c r="AD63" i="21"/>
  <c r="T63" i="21" s="1"/>
  <c r="Q64" i="21"/>
  <c r="R64" i="21"/>
  <c r="U64" i="21"/>
  <c r="W64" i="21"/>
  <c r="X64" i="21" s="1"/>
  <c r="Y64" i="21"/>
  <c r="Z64" i="21" s="1"/>
  <c r="AA64" i="21"/>
  <c r="AB64" i="21"/>
  <c r="AC64" i="21"/>
  <c r="S64" i="21" s="1"/>
  <c r="AD64" i="21"/>
  <c r="T64" i="21" s="1"/>
  <c r="Q65" i="21"/>
  <c r="R65" i="21"/>
  <c r="U65" i="21"/>
  <c r="W65" i="21"/>
  <c r="X65" i="21" s="1"/>
  <c r="Y65" i="21"/>
  <c r="Z65" i="21"/>
  <c r="AB65" i="21"/>
  <c r="AC65" i="21"/>
  <c r="S65" i="21" s="1"/>
  <c r="AD65" i="21"/>
  <c r="T65" i="21" s="1"/>
  <c r="Q66" i="21"/>
  <c r="U66" i="21"/>
  <c r="W66" i="21"/>
  <c r="Y66" i="21"/>
  <c r="Z66" i="21" s="1"/>
  <c r="AB66" i="21"/>
  <c r="R66" i="21" s="1"/>
  <c r="AC66" i="21"/>
  <c r="S66" i="21" s="1"/>
  <c r="AD66" i="21"/>
  <c r="T66" i="21" s="1"/>
  <c r="Q67" i="21"/>
  <c r="U67" i="21"/>
  <c r="W67" i="21"/>
  <c r="AA67" i="21" s="1"/>
  <c r="X67" i="21"/>
  <c r="Y67" i="21"/>
  <c r="Z67" i="21"/>
  <c r="AB67" i="21"/>
  <c r="R67" i="21" s="1"/>
  <c r="AC67" i="21"/>
  <c r="S67" i="21" s="1"/>
  <c r="AD67" i="21"/>
  <c r="T67" i="21" s="1"/>
  <c r="Q68" i="21"/>
  <c r="U68" i="21"/>
  <c r="W68" i="21"/>
  <c r="X68" i="21" s="1"/>
  <c r="Y68" i="21"/>
  <c r="Z68" i="21" s="1"/>
  <c r="AB68" i="21"/>
  <c r="R68" i="21" s="1"/>
  <c r="AC68" i="21"/>
  <c r="S68" i="21" s="1"/>
  <c r="AD68" i="21"/>
  <c r="T68" i="21" s="1"/>
  <c r="Q69" i="21"/>
  <c r="T69" i="21"/>
  <c r="U69" i="21"/>
  <c r="W69" i="21"/>
  <c r="X69" i="21" s="1"/>
  <c r="Y69" i="21"/>
  <c r="Z69" i="21" s="1"/>
  <c r="AA69" i="21"/>
  <c r="AB69" i="21"/>
  <c r="R69" i="21" s="1"/>
  <c r="AC69" i="21"/>
  <c r="S69" i="21" s="1"/>
  <c r="AD69" i="21"/>
  <c r="Q70" i="21"/>
  <c r="U70" i="21"/>
  <c r="W70" i="21"/>
  <c r="X70" i="21" s="1"/>
  <c r="Y70" i="21"/>
  <c r="Z70" i="21"/>
  <c r="AB70" i="21"/>
  <c r="R70" i="21" s="1"/>
  <c r="AC70" i="21"/>
  <c r="S70" i="21" s="1"/>
  <c r="AD70" i="21"/>
  <c r="T70" i="21" s="1"/>
  <c r="Q71" i="21"/>
  <c r="U71" i="21"/>
  <c r="W71" i="21"/>
  <c r="AA71" i="21" s="1"/>
  <c r="Y71" i="21"/>
  <c r="Z71" i="21" s="1"/>
  <c r="AB71" i="21"/>
  <c r="R71" i="21" s="1"/>
  <c r="AC71" i="21"/>
  <c r="S71" i="21" s="1"/>
  <c r="AD71" i="21"/>
  <c r="T71" i="21" s="1"/>
  <c r="Q72" i="21"/>
  <c r="R72" i="21"/>
  <c r="S72" i="21"/>
  <c r="U72" i="21"/>
  <c r="W72" i="21"/>
  <c r="AA72" i="21" s="1"/>
  <c r="Y72" i="21"/>
  <c r="Z72" i="21" s="1"/>
  <c r="AB72" i="21"/>
  <c r="AC72" i="21"/>
  <c r="AD72" i="21"/>
  <c r="T72" i="21" s="1"/>
  <c r="Q73" i="21"/>
  <c r="R73" i="21"/>
  <c r="S73" i="21"/>
  <c r="U73" i="21"/>
  <c r="W73" i="21"/>
  <c r="AA73" i="21" s="1"/>
  <c r="Y73" i="21"/>
  <c r="Z73" i="21" s="1"/>
  <c r="AB73" i="21"/>
  <c r="AC73" i="21"/>
  <c r="AD73" i="21"/>
  <c r="T73" i="21" s="1"/>
  <c r="Q74" i="21"/>
  <c r="U74" i="21"/>
  <c r="W74" i="21"/>
  <c r="Y74" i="21"/>
  <c r="Z74" i="21" s="1"/>
  <c r="AB74" i="21"/>
  <c r="R74" i="21" s="1"/>
  <c r="AC74" i="21"/>
  <c r="S74" i="21" s="1"/>
  <c r="AD74" i="21"/>
  <c r="T74" i="21" s="1"/>
  <c r="Q75" i="21"/>
  <c r="U75" i="21"/>
  <c r="W75" i="21"/>
  <c r="X75" i="21" s="1"/>
  <c r="Y75" i="21"/>
  <c r="Z75" i="21"/>
  <c r="AA75" i="21"/>
  <c r="AB75" i="21"/>
  <c r="R75" i="21" s="1"/>
  <c r="AC75" i="21"/>
  <c r="S75" i="21" s="1"/>
  <c r="AD75" i="21"/>
  <c r="T75" i="21" s="1"/>
  <c r="Q76" i="21"/>
  <c r="U76" i="21"/>
  <c r="W76" i="21"/>
  <c r="X76" i="21"/>
  <c r="Y76" i="21"/>
  <c r="Z76" i="21"/>
  <c r="AA76" i="21"/>
  <c r="AB76" i="21"/>
  <c r="R76" i="21" s="1"/>
  <c r="AC76" i="21"/>
  <c r="S76" i="21" s="1"/>
  <c r="AD76" i="21"/>
  <c r="T76" i="21" s="1"/>
  <c r="Q77" i="21"/>
  <c r="U77" i="21"/>
  <c r="W77" i="21"/>
  <c r="X77" i="21" s="1"/>
  <c r="Y77" i="21"/>
  <c r="Z77" i="21" s="1"/>
  <c r="AB77" i="21"/>
  <c r="R77" i="21" s="1"/>
  <c r="AC77" i="21"/>
  <c r="S77" i="21" s="1"/>
  <c r="AD77" i="21"/>
  <c r="T77" i="21" s="1"/>
  <c r="Q78" i="21"/>
  <c r="U78" i="21"/>
  <c r="W78" i="21"/>
  <c r="X78" i="21"/>
  <c r="Y78" i="21"/>
  <c r="Z78" i="21" s="1"/>
  <c r="AA78" i="21"/>
  <c r="AB78" i="21"/>
  <c r="R78" i="21" s="1"/>
  <c r="AC78" i="21"/>
  <c r="S78" i="21" s="1"/>
  <c r="AD78" i="21"/>
  <c r="T78" i="21" s="1"/>
  <c r="Q79" i="21"/>
  <c r="U79" i="21"/>
  <c r="W79" i="21"/>
  <c r="X79" i="21"/>
  <c r="Y79" i="21"/>
  <c r="Z79" i="21" s="1"/>
  <c r="AA79" i="21"/>
  <c r="AB79" i="21"/>
  <c r="R79" i="21" s="1"/>
  <c r="AC79" i="21"/>
  <c r="S79" i="21" s="1"/>
  <c r="AD79" i="21"/>
  <c r="T79" i="21" s="1"/>
  <c r="Q80" i="21"/>
  <c r="U80" i="21"/>
  <c r="W80" i="21"/>
  <c r="X80" i="21" s="1"/>
  <c r="Y80" i="21"/>
  <c r="Z80" i="21" s="1"/>
  <c r="AA80" i="21"/>
  <c r="AB80" i="21"/>
  <c r="R80" i="21" s="1"/>
  <c r="AC80" i="21"/>
  <c r="S80" i="21" s="1"/>
  <c r="AD80" i="21"/>
  <c r="T80" i="21" s="1"/>
  <c r="Q81" i="21"/>
  <c r="S81" i="21"/>
  <c r="T81" i="21"/>
  <c r="U81" i="21"/>
  <c r="W81" i="21"/>
  <c r="X81" i="21" s="1"/>
  <c r="Y81" i="21"/>
  <c r="Z81" i="21" s="1"/>
  <c r="AA81" i="21"/>
  <c r="AB81" i="21"/>
  <c r="R81" i="21" s="1"/>
  <c r="AC81" i="21"/>
  <c r="AD81" i="21"/>
  <c r="Q82" i="21"/>
  <c r="R82" i="21"/>
  <c r="T82" i="21"/>
  <c r="U82" i="21"/>
  <c r="W82" i="21"/>
  <c r="X82" i="21" s="1"/>
  <c r="Y82" i="21"/>
  <c r="Z82" i="21" s="1"/>
  <c r="AB82" i="21"/>
  <c r="AC82" i="21"/>
  <c r="S82" i="21" s="1"/>
  <c r="AD82" i="21"/>
  <c r="Q83" i="21"/>
  <c r="R83" i="21"/>
  <c r="S83" i="21"/>
  <c r="T83" i="21"/>
  <c r="U83" i="21"/>
  <c r="W83" i="21"/>
  <c r="AA83" i="21" s="1"/>
  <c r="Y83" i="21"/>
  <c r="Z83" i="21" s="1"/>
  <c r="AB83" i="21"/>
  <c r="AC83" i="21"/>
  <c r="AD83" i="21"/>
  <c r="Q84" i="21"/>
  <c r="U84" i="21"/>
  <c r="W84" i="21"/>
  <c r="AA84" i="21" s="1"/>
  <c r="Y84" i="21"/>
  <c r="Z84" i="21" s="1"/>
  <c r="AB84" i="21"/>
  <c r="R84" i="21" s="1"/>
  <c r="AC84" i="21"/>
  <c r="S84" i="21" s="1"/>
  <c r="AD84" i="21"/>
  <c r="T84" i="21" s="1"/>
  <c r="Q85" i="21"/>
  <c r="U85" i="21"/>
  <c r="W85" i="21"/>
  <c r="Y85" i="21"/>
  <c r="Z85" i="21" s="1"/>
  <c r="AB85" i="21"/>
  <c r="R85" i="21" s="1"/>
  <c r="AC85" i="21"/>
  <c r="S85" i="21" s="1"/>
  <c r="AD85" i="21"/>
  <c r="T85" i="21" s="1"/>
  <c r="Q86" i="21"/>
  <c r="R86" i="21"/>
  <c r="T86" i="21"/>
  <c r="U86" i="21"/>
  <c r="W86" i="21"/>
  <c r="Y86" i="21"/>
  <c r="Z86" i="21" s="1"/>
  <c r="AB86" i="21"/>
  <c r="AC86" i="21"/>
  <c r="S86" i="21" s="1"/>
  <c r="AD86" i="21"/>
  <c r="Q87" i="21"/>
  <c r="U87" i="21"/>
  <c r="W87" i="21"/>
  <c r="X87" i="21" s="1"/>
  <c r="Y87" i="21"/>
  <c r="Z87" i="21" s="1"/>
  <c r="AA87" i="21"/>
  <c r="AB87" i="21"/>
  <c r="R87" i="21" s="1"/>
  <c r="AC87" i="21"/>
  <c r="S87" i="21" s="1"/>
  <c r="AD87" i="21"/>
  <c r="T87" i="21" s="1"/>
  <c r="Q88" i="21"/>
  <c r="U88" i="21"/>
  <c r="W88" i="21"/>
  <c r="X88" i="21" s="1"/>
  <c r="Y88" i="21"/>
  <c r="Z88" i="21" s="1"/>
  <c r="AA88" i="21"/>
  <c r="AB88" i="21"/>
  <c r="R88" i="21" s="1"/>
  <c r="AC88" i="21"/>
  <c r="S88" i="21" s="1"/>
  <c r="AD88" i="21"/>
  <c r="T88" i="21" s="1"/>
  <c r="Q89" i="21"/>
  <c r="U89" i="21"/>
  <c r="W89" i="21"/>
  <c r="X89" i="21" s="1"/>
  <c r="Y89" i="21"/>
  <c r="Z89" i="21"/>
  <c r="AB89" i="21"/>
  <c r="R89" i="21" s="1"/>
  <c r="AC89" i="21"/>
  <c r="S89" i="21" s="1"/>
  <c r="AD89" i="21"/>
  <c r="T89" i="21" s="1"/>
  <c r="Q90" i="21"/>
  <c r="R90" i="21"/>
  <c r="U90" i="21"/>
  <c r="W90" i="21"/>
  <c r="X90" i="21" s="1"/>
  <c r="Y90" i="21"/>
  <c r="Z90" i="21" s="1"/>
  <c r="AA90" i="21"/>
  <c r="AB90" i="21"/>
  <c r="AC90" i="21"/>
  <c r="S90" i="21" s="1"/>
  <c r="AD90" i="21"/>
  <c r="T90" i="21" s="1"/>
  <c r="Q91" i="21"/>
  <c r="U91" i="21"/>
  <c r="W91" i="21"/>
  <c r="X91" i="21"/>
  <c r="Y91" i="21"/>
  <c r="Z91" i="21" s="1"/>
  <c r="AA91" i="21"/>
  <c r="AB91" i="21"/>
  <c r="R91" i="21" s="1"/>
  <c r="AC91" i="21"/>
  <c r="S91" i="21" s="1"/>
  <c r="AD91" i="21"/>
  <c r="T91" i="21" s="1"/>
  <c r="Q92" i="21"/>
  <c r="U92" i="21"/>
  <c r="W92" i="21"/>
  <c r="Y92" i="21"/>
  <c r="Z92" i="21" s="1"/>
  <c r="AB92" i="21"/>
  <c r="R92" i="21" s="1"/>
  <c r="AC92" i="21"/>
  <c r="S92" i="21" s="1"/>
  <c r="AD92" i="21"/>
  <c r="T92" i="21" s="1"/>
  <c r="Q93" i="21"/>
  <c r="S93" i="21"/>
  <c r="T93" i="21"/>
  <c r="U93" i="21"/>
  <c r="W93" i="21"/>
  <c r="AA93" i="21" s="1"/>
  <c r="X93" i="21"/>
  <c r="Y93" i="21"/>
  <c r="Z93" i="21" s="1"/>
  <c r="AB93" i="21"/>
  <c r="R93" i="21" s="1"/>
  <c r="AC93" i="21"/>
  <c r="AD93" i="21"/>
  <c r="Q94" i="21"/>
  <c r="R94" i="21"/>
  <c r="T94" i="21"/>
  <c r="U94" i="21"/>
  <c r="W94" i="21"/>
  <c r="AA94" i="21" s="1"/>
  <c r="Y94" i="21"/>
  <c r="Z94" i="21" s="1"/>
  <c r="AB94" i="21"/>
  <c r="AC94" i="21"/>
  <c r="S94" i="21" s="1"/>
  <c r="AD94" i="21"/>
  <c r="Q95" i="21"/>
  <c r="U95" i="21"/>
  <c r="W95" i="21"/>
  <c r="Y95" i="21"/>
  <c r="Z95" i="21"/>
  <c r="AB95" i="21"/>
  <c r="R95" i="21" s="1"/>
  <c r="AC95" i="21"/>
  <c r="S95" i="21" s="1"/>
  <c r="AD95" i="21"/>
  <c r="T95" i="21" s="1"/>
  <c r="Q96" i="21"/>
  <c r="U96" i="21"/>
  <c r="W96" i="21"/>
  <c r="Y96" i="21"/>
  <c r="Z96" i="21" s="1"/>
  <c r="AB96" i="21"/>
  <c r="R96" i="21" s="1"/>
  <c r="AC96" i="21"/>
  <c r="S96" i="21" s="1"/>
  <c r="AD96" i="21"/>
  <c r="T96" i="21" s="1"/>
  <c r="Q97" i="21"/>
  <c r="S97" i="21"/>
  <c r="U97" i="21"/>
  <c r="W97" i="21"/>
  <c r="AA97" i="21" s="1"/>
  <c r="X97" i="21"/>
  <c r="Y97" i="21"/>
  <c r="Z97" i="21" s="1"/>
  <c r="AB97" i="21"/>
  <c r="R97" i="21" s="1"/>
  <c r="AC97" i="21"/>
  <c r="AD97" i="21"/>
  <c r="T97" i="21" s="1"/>
  <c r="Q98" i="21"/>
  <c r="R98" i="21"/>
  <c r="S98" i="21"/>
  <c r="U98" i="21"/>
  <c r="W98" i="21"/>
  <c r="Y98" i="21"/>
  <c r="Z98" i="21" s="1"/>
  <c r="AB98" i="21"/>
  <c r="AC98" i="21"/>
  <c r="AD98" i="21"/>
  <c r="T98" i="21" s="1"/>
  <c r="Q99" i="21"/>
  <c r="T99" i="21"/>
  <c r="U99" i="21"/>
  <c r="W99" i="21"/>
  <c r="Y99" i="21"/>
  <c r="Z99" i="21"/>
  <c r="AB99" i="21"/>
  <c r="R99" i="21" s="1"/>
  <c r="AC99" i="21"/>
  <c r="S99" i="21" s="1"/>
  <c r="AD99" i="21"/>
  <c r="Q100" i="21"/>
  <c r="T100" i="21"/>
  <c r="U100" i="21"/>
  <c r="W100" i="21"/>
  <c r="X100" i="21" s="1"/>
  <c r="Y100" i="21"/>
  <c r="Z100" i="21" s="1"/>
  <c r="AA100" i="21"/>
  <c r="AB100" i="21"/>
  <c r="R100" i="21" s="1"/>
  <c r="AC100" i="21"/>
  <c r="S100" i="21" s="1"/>
  <c r="AD100" i="21"/>
  <c r="Q101" i="21"/>
  <c r="S101" i="21"/>
  <c r="U101" i="21"/>
  <c r="W101" i="21"/>
  <c r="X101" i="21"/>
  <c r="Y101" i="21"/>
  <c r="Z101" i="21"/>
  <c r="AA101" i="21"/>
  <c r="AB101" i="21"/>
  <c r="R101" i="21" s="1"/>
  <c r="AC101" i="21"/>
  <c r="AD101" i="21"/>
  <c r="T101" i="21" s="1"/>
  <c r="Q102" i="21"/>
  <c r="U102" i="21"/>
  <c r="W102" i="21"/>
  <c r="X102" i="21" s="1"/>
  <c r="Y102" i="21"/>
  <c r="Z102" i="21" s="1"/>
  <c r="AB102" i="21"/>
  <c r="R102" i="21" s="1"/>
  <c r="AC102" i="21"/>
  <c r="S102" i="21" s="1"/>
  <c r="AD102" i="21"/>
  <c r="T102" i="21" s="1"/>
  <c r="Q103" i="21"/>
  <c r="U103" i="21"/>
  <c r="W103" i="21"/>
  <c r="AA103" i="21" s="1"/>
  <c r="X103" i="21"/>
  <c r="Y103" i="21"/>
  <c r="Z103" i="21" s="1"/>
  <c r="AB103" i="21"/>
  <c r="R103" i="21" s="1"/>
  <c r="AC103" i="21"/>
  <c r="S103" i="21" s="1"/>
  <c r="AD103" i="21"/>
  <c r="T103" i="21" s="1"/>
  <c r="Q104" i="21"/>
  <c r="T104" i="21"/>
  <c r="U104" i="21"/>
  <c r="W104" i="21"/>
  <c r="AA104" i="21" s="1"/>
  <c r="X104" i="21"/>
  <c r="Y104" i="21"/>
  <c r="Z104" i="21"/>
  <c r="AB104" i="21"/>
  <c r="R104" i="21" s="1"/>
  <c r="AC104" i="21"/>
  <c r="S104" i="21" s="1"/>
  <c r="AD104" i="21"/>
  <c r="Q105" i="21"/>
  <c r="T105" i="21"/>
  <c r="U105" i="21"/>
  <c r="W105" i="21"/>
  <c r="AA105" i="21" s="1"/>
  <c r="X105" i="21"/>
  <c r="Y105" i="21"/>
  <c r="Z105" i="21"/>
  <c r="AB105" i="21"/>
  <c r="R105" i="21" s="1"/>
  <c r="AC105" i="21"/>
  <c r="S105" i="21" s="1"/>
  <c r="AD105" i="21"/>
  <c r="Q106" i="21"/>
  <c r="R106" i="21"/>
  <c r="T106" i="21"/>
  <c r="U106" i="21"/>
  <c r="W106" i="21"/>
  <c r="Y106" i="21"/>
  <c r="Z106" i="21"/>
  <c r="AB106" i="21"/>
  <c r="AC106" i="21"/>
  <c r="S106" i="21" s="1"/>
  <c r="AD106" i="21"/>
  <c r="Q107" i="21"/>
  <c r="R107" i="21"/>
  <c r="S107" i="21"/>
  <c r="U107" i="21"/>
  <c r="W107" i="21"/>
  <c r="Y107" i="21"/>
  <c r="Z107" i="21" s="1"/>
  <c r="AB107" i="21"/>
  <c r="AC107" i="21"/>
  <c r="AD107" i="21"/>
  <c r="T107" i="21" s="1"/>
  <c r="Q108" i="21"/>
  <c r="R108" i="21"/>
  <c r="S108" i="21"/>
  <c r="T108" i="21"/>
  <c r="U108" i="21"/>
  <c r="W108" i="21"/>
  <c r="AA108" i="21" s="1"/>
  <c r="X108" i="21"/>
  <c r="Y108" i="21"/>
  <c r="Z108" i="21" s="1"/>
  <c r="AB108" i="21"/>
  <c r="AC108" i="21"/>
  <c r="AD108" i="21"/>
  <c r="Q109" i="21"/>
  <c r="S109" i="21"/>
  <c r="T109" i="21"/>
  <c r="U109" i="21"/>
  <c r="W109" i="21"/>
  <c r="AA109" i="21" s="1"/>
  <c r="Y109" i="21"/>
  <c r="Z109" i="21" s="1"/>
  <c r="AB109" i="21"/>
  <c r="R109" i="21" s="1"/>
  <c r="AC109" i="21"/>
  <c r="AD109" i="21"/>
  <c r="Q110" i="21"/>
  <c r="U110" i="21"/>
  <c r="W110" i="21"/>
  <c r="Y110" i="21"/>
  <c r="Z110" i="21" s="1"/>
  <c r="AB110" i="21"/>
  <c r="R110" i="21" s="1"/>
  <c r="AC110" i="21"/>
  <c r="S110" i="21" s="1"/>
  <c r="AD110" i="21"/>
  <c r="T110" i="21" s="1"/>
  <c r="Q111" i="21"/>
  <c r="U111" i="21"/>
  <c r="W111" i="21"/>
  <c r="X111" i="21" s="1"/>
  <c r="Y111" i="21"/>
  <c r="Z111" i="21"/>
  <c r="AB111" i="21"/>
  <c r="R111" i="21" s="1"/>
  <c r="AC111" i="21"/>
  <c r="S111" i="21" s="1"/>
  <c r="AD111" i="21"/>
  <c r="T111" i="21" s="1"/>
  <c r="Q112" i="21"/>
  <c r="R112" i="21"/>
  <c r="S112" i="21"/>
  <c r="U112" i="21"/>
  <c r="W112" i="21"/>
  <c r="Y112" i="21"/>
  <c r="Z112" i="21" s="1"/>
  <c r="AB112" i="21"/>
  <c r="AC112" i="21"/>
  <c r="AD112" i="21"/>
  <c r="T112" i="21" s="1"/>
  <c r="Q113" i="21"/>
  <c r="S113" i="21"/>
  <c r="U113" i="21"/>
  <c r="W113" i="21"/>
  <c r="Y113" i="21"/>
  <c r="Z113" i="21" s="1"/>
  <c r="AB113" i="21"/>
  <c r="R113" i="21" s="1"/>
  <c r="AC113" i="21"/>
  <c r="AD113" i="21"/>
  <c r="T113" i="21" s="1"/>
  <c r="Q114" i="21"/>
  <c r="U114" i="21"/>
  <c r="W114" i="21"/>
  <c r="Y114" i="21"/>
  <c r="Z114" i="21" s="1"/>
  <c r="AB114" i="21"/>
  <c r="R114" i="21" s="1"/>
  <c r="AC114" i="21"/>
  <c r="S114" i="21" s="1"/>
  <c r="AD114" i="21"/>
  <c r="T114" i="21" s="1"/>
  <c r="Q115" i="21"/>
  <c r="U115" i="21"/>
  <c r="W115" i="21"/>
  <c r="X115" i="21" s="1"/>
  <c r="Y115" i="21"/>
  <c r="Z115" i="21"/>
  <c r="AB115" i="21"/>
  <c r="R115" i="21" s="1"/>
  <c r="AC115" i="21"/>
  <c r="S115" i="21" s="1"/>
  <c r="AD115" i="21"/>
  <c r="T115" i="21" s="1"/>
  <c r="Q116" i="21"/>
  <c r="U116" i="21"/>
  <c r="W116" i="21"/>
  <c r="AA116" i="21" s="1"/>
  <c r="Y116" i="21"/>
  <c r="Z116" i="21" s="1"/>
  <c r="AB116" i="21"/>
  <c r="R116" i="21" s="1"/>
  <c r="AC116" i="21"/>
  <c r="S116" i="21" s="1"/>
  <c r="AD116" i="21"/>
  <c r="T116" i="21" s="1"/>
  <c r="Q117" i="21"/>
  <c r="U117" i="21"/>
  <c r="W117" i="21"/>
  <c r="AA117" i="21" s="1"/>
  <c r="Y117" i="21"/>
  <c r="Z117" i="21" s="1"/>
  <c r="AB117" i="21"/>
  <c r="R117" i="21" s="1"/>
  <c r="AC117" i="21"/>
  <c r="S117" i="21" s="1"/>
  <c r="AD117" i="21"/>
  <c r="T117" i="21" s="1"/>
  <c r="Q118" i="21"/>
  <c r="R118" i="21"/>
  <c r="U118" i="21"/>
  <c r="W118" i="21"/>
  <c r="Y118" i="21"/>
  <c r="Z118" i="21"/>
  <c r="AB118" i="21"/>
  <c r="AC118" i="21"/>
  <c r="S118" i="21" s="1"/>
  <c r="AD118" i="21"/>
  <c r="T118" i="21" s="1"/>
  <c r="Q119" i="21"/>
  <c r="R119" i="21"/>
  <c r="S119" i="21"/>
  <c r="U119" i="21"/>
  <c r="W119" i="21"/>
  <c r="Y119" i="21"/>
  <c r="Z119" i="21" s="1"/>
  <c r="AB119" i="21"/>
  <c r="AC119" i="21"/>
  <c r="AD119" i="21"/>
  <c r="T119" i="21" s="1"/>
  <c r="Q120" i="21"/>
  <c r="R120" i="21"/>
  <c r="S120" i="21"/>
  <c r="T120" i="21"/>
  <c r="U120" i="21"/>
  <c r="W120" i="21"/>
  <c r="AA120" i="21" s="1"/>
  <c r="X120" i="21"/>
  <c r="Y120" i="21"/>
  <c r="Z120" i="21" s="1"/>
  <c r="AB120" i="21"/>
  <c r="AC120" i="21"/>
  <c r="AD120" i="21"/>
  <c r="Q121" i="21"/>
  <c r="R121" i="21"/>
  <c r="S121" i="21"/>
  <c r="U121" i="21"/>
  <c r="W121" i="21"/>
  <c r="AA121" i="21" s="1"/>
  <c r="Y121" i="21"/>
  <c r="Z121" i="21"/>
  <c r="AB121" i="21"/>
  <c r="AC121" i="21"/>
  <c r="AD121" i="21"/>
  <c r="T121" i="21" s="1"/>
  <c r="Q122" i="21"/>
  <c r="U122" i="21"/>
  <c r="W122" i="21"/>
  <c r="Y122" i="21"/>
  <c r="Z122" i="21" s="1"/>
  <c r="AB122" i="21"/>
  <c r="R122" i="21" s="1"/>
  <c r="AC122" i="21"/>
  <c r="S122" i="21" s="1"/>
  <c r="AD122" i="21"/>
  <c r="T122" i="21" s="1"/>
  <c r="Q123" i="21"/>
  <c r="U123" i="21"/>
  <c r="W123" i="21"/>
  <c r="X123" i="21"/>
  <c r="Y123" i="21"/>
  <c r="Z123" i="21"/>
  <c r="AA123" i="21"/>
  <c r="AB123" i="21"/>
  <c r="R123" i="21" s="1"/>
  <c r="AC123" i="21"/>
  <c r="S123" i="21" s="1"/>
  <c r="AD123" i="21"/>
  <c r="T123" i="21" s="1"/>
  <c r="Q124" i="21"/>
  <c r="U124" i="21"/>
  <c r="W124" i="21"/>
  <c r="X124" i="21" s="1"/>
  <c r="Y124" i="21"/>
  <c r="Z124" i="21" s="1"/>
  <c r="AA124" i="21"/>
  <c r="AB124" i="21"/>
  <c r="R124" i="21" s="1"/>
  <c r="AC124" i="21"/>
  <c r="S124" i="21" s="1"/>
  <c r="AD124" i="21"/>
  <c r="T124" i="21" s="1"/>
  <c r="Q125" i="21"/>
  <c r="R125" i="21"/>
  <c r="U125" i="21"/>
  <c r="W125" i="21"/>
  <c r="X125" i="21" s="1"/>
  <c r="Y125" i="21"/>
  <c r="Z125" i="21" s="1"/>
  <c r="AA125" i="21"/>
  <c r="AB125" i="21"/>
  <c r="AC125" i="21"/>
  <c r="S125" i="21" s="1"/>
  <c r="AD125" i="21"/>
  <c r="T125" i="21" s="1"/>
  <c r="Q126" i="21"/>
  <c r="U126" i="21"/>
  <c r="W126" i="21"/>
  <c r="Y126" i="21"/>
  <c r="Z126" i="21" s="1"/>
  <c r="AB126" i="21"/>
  <c r="R126" i="21" s="1"/>
  <c r="AC126" i="21"/>
  <c r="S126" i="21" s="1"/>
  <c r="AD126" i="21"/>
  <c r="T126" i="21" s="1"/>
  <c r="Q127" i="21"/>
  <c r="U127" i="21"/>
  <c r="W127" i="21"/>
  <c r="AA127" i="21" s="1"/>
  <c r="X127" i="21"/>
  <c r="Y127" i="21"/>
  <c r="Z127" i="21" s="1"/>
  <c r="AB127" i="21"/>
  <c r="R127" i="21" s="1"/>
  <c r="AC127" i="21"/>
  <c r="S127" i="21" s="1"/>
  <c r="AD127" i="21"/>
  <c r="T127" i="21" s="1"/>
  <c r="Q128" i="21"/>
  <c r="U128" i="21"/>
  <c r="W128" i="21"/>
  <c r="AA128" i="21" s="1"/>
  <c r="Y128" i="21"/>
  <c r="Z128" i="21" s="1"/>
  <c r="AB128" i="21"/>
  <c r="R128" i="21" s="1"/>
  <c r="AC128" i="21"/>
  <c r="S128" i="21" s="1"/>
  <c r="AD128" i="21"/>
  <c r="T128" i="21" s="1"/>
  <c r="Q129" i="21"/>
  <c r="U129" i="21"/>
  <c r="W129" i="21"/>
  <c r="AA129" i="21" s="1"/>
  <c r="Y129" i="21"/>
  <c r="Z129" i="21" s="1"/>
  <c r="AB129" i="21"/>
  <c r="R129" i="21" s="1"/>
  <c r="AC129" i="21"/>
  <c r="S129" i="21" s="1"/>
  <c r="AD129" i="21"/>
  <c r="T129" i="21" s="1"/>
  <c r="Q130" i="21"/>
  <c r="R130" i="21"/>
  <c r="U130" i="21"/>
  <c r="W130" i="21"/>
  <c r="AA130" i="21" s="1"/>
  <c r="Y130" i="21"/>
  <c r="Z130" i="21" s="1"/>
  <c r="AB130" i="21"/>
  <c r="AC130" i="21"/>
  <c r="S130" i="21" s="1"/>
  <c r="AD130" i="21"/>
  <c r="T130" i="21" s="1"/>
  <c r="Q131" i="21"/>
  <c r="R131" i="21"/>
  <c r="S131" i="21"/>
  <c r="U131" i="21"/>
  <c r="W131" i="21"/>
  <c r="Y131" i="21"/>
  <c r="Z131" i="21"/>
  <c r="AB131" i="21"/>
  <c r="AC131" i="21"/>
  <c r="AD131" i="21"/>
  <c r="T131" i="21" s="1"/>
  <c r="Q132" i="21"/>
  <c r="R132" i="21"/>
  <c r="S132" i="21"/>
  <c r="T132" i="21"/>
  <c r="U132" i="21"/>
  <c r="W132" i="21"/>
  <c r="Y132" i="21"/>
  <c r="Z132" i="21" s="1"/>
  <c r="AB132" i="21"/>
  <c r="AC132" i="21"/>
  <c r="AD132" i="21"/>
  <c r="Q133" i="21"/>
  <c r="R133" i="21"/>
  <c r="S133" i="21"/>
  <c r="T133" i="21"/>
  <c r="U133" i="21"/>
  <c r="W133" i="21"/>
  <c r="AA133" i="21" s="1"/>
  <c r="X133" i="21"/>
  <c r="Y133" i="21"/>
  <c r="Z133" i="21" s="1"/>
  <c r="AB133" i="21"/>
  <c r="AC133" i="21"/>
  <c r="AD133" i="21"/>
  <c r="Q134" i="21"/>
  <c r="S134" i="21"/>
  <c r="T134" i="21"/>
  <c r="U134" i="21"/>
  <c r="W134" i="21"/>
  <c r="Y134" i="21"/>
  <c r="Z134" i="21" s="1"/>
  <c r="AB134" i="21"/>
  <c r="R134" i="21" s="1"/>
  <c r="AC134" i="21"/>
  <c r="AD134" i="21"/>
  <c r="Q135" i="21"/>
  <c r="T135" i="21"/>
  <c r="U135" i="21"/>
  <c r="W135" i="21"/>
  <c r="AA135" i="21" s="1"/>
  <c r="X135" i="21"/>
  <c r="Y135" i="21"/>
  <c r="Z135" i="21"/>
  <c r="AB135" i="21"/>
  <c r="R135" i="21" s="1"/>
  <c r="AC135" i="21"/>
  <c r="S135" i="21" s="1"/>
  <c r="AD135" i="21"/>
  <c r="Q136" i="21"/>
  <c r="U136" i="21"/>
  <c r="W136" i="21"/>
  <c r="X136" i="21" s="1"/>
  <c r="Y136" i="21"/>
  <c r="Z136" i="21" s="1"/>
  <c r="AA136" i="21"/>
  <c r="AB136" i="21"/>
  <c r="R136" i="21" s="1"/>
  <c r="AC136" i="21"/>
  <c r="S136" i="21" s="1"/>
  <c r="AD136" i="21"/>
  <c r="T136" i="21" s="1"/>
  <c r="Q137" i="21"/>
  <c r="U137" i="21"/>
  <c r="W137" i="21"/>
  <c r="X137" i="21" s="1"/>
  <c r="Y137" i="21"/>
  <c r="Z137" i="21" s="1"/>
  <c r="AB137" i="21"/>
  <c r="R137" i="21" s="1"/>
  <c r="AC137" i="21"/>
  <c r="S137" i="21" s="1"/>
  <c r="AD137" i="21"/>
  <c r="T137" i="21" s="1"/>
  <c r="Q138" i="21"/>
  <c r="U138" i="21"/>
  <c r="W138" i="21"/>
  <c r="X138" i="21" s="1"/>
  <c r="Y138" i="21"/>
  <c r="Z138" i="21" s="1"/>
  <c r="AA138" i="21"/>
  <c r="AB138" i="21"/>
  <c r="R138" i="21" s="1"/>
  <c r="AC138" i="21"/>
  <c r="S138" i="21" s="1"/>
  <c r="AD138" i="21"/>
  <c r="T138" i="21" s="1"/>
  <c r="Q139" i="21"/>
  <c r="U139" i="21"/>
  <c r="W139" i="21"/>
  <c r="AA139" i="21" s="1"/>
  <c r="X139" i="21"/>
  <c r="Y139" i="21"/>
  <c r="Z139" i="21"/>
  <c r="AB139" i="21"/>
  <c r="R139" i="21" s="1"/>
  <c r="AC139" i="21"/>
  <c r="S139" i="21" s="1"/>
  <c r="AD139" i="21"/>
  <c r="T139" i="21" s="1"/>
  <c r="Q140" i="21"/>
  <c r="T140" i="21"/>
  <c r="U140" i="21"/>
  <c r="W140" i="21"/>
  <c r="X140" i="21"/>
  <c r="Y140" i="21"/>
  <c r="Z140" i="21" s="1"/>
  <c r="AA140" i="21"/>
  <c r="AB140" i="21"/>
  <c r="R140" i="21" s="1"/>
  <c r="AC140" i="21"/>
  <c r="S140" i="21" s="1"/>
  <c r="AD140" i="21"/>
  <c r="Q141" i="21"/>
  <c r="S141" i="21"/>
  <c r="T141" i="21"/>
  <c r="U141" i="21"/>
  <c r="W141" i="21"/>
  <c r="X141" i="21"/>
  <c r="Y141" i="21"/>
  <c r="Z141" i="21" s="1"/>
  <c r="AA141" i="21"/>
  <c r="AB141" i="21"/>
  <c r="R141" i="21" s="1"/>
  <c r="AC141" i="21"/>
  <c r="AD141" i="21"/>
  <c r="Q142" i="21"/>
  <c r="R142" i="21"/>
  <c r="S142" i="21"/>
  <c r="T142" i="21"/>
  <c r="U142" i="21"/>
  <c r="W142" i="21"/>
  <c r="X142" i="21" s="1"/>
  <c r="Y142" i="21"/>
  <c r="Z142" i="21" s="1"/>
  <c r="AA142" i="21"/>
  <c r="AB142" i="21"/>
  <c r="AC142" i="21"/>
  <c r="AD142" i="21"/>
  <c r="Q143" i="21"/>
  <c r="R143" i="21"/>
  <c r="S143" i="21"/>
  <c r="T143" i="21"/>
  <c r="U143" i="21"/>
  <c r="W143" i="21"/>
  <c r="AA143" i="21" s="1"/>
  <c r="Y143" i="21"/>
  <c r="Z143" i="21"/>
  <c r="AB143" i="21"/>
  <c r="AC143" i="21"/>
  <c r="AD143" i="21"/>
  <c r="Q144" i="21"/>
  <c r="R144" i="21"/>
  <c r="S144" i="21"/>
  <c r="T144" i="21"/>
  <c r="U144" i="21"/>
  <c r="W144" i="21"/>
  <c r="AA144" i="21" s="1"/>
  <c r="Y144" i="21"/>
  <c r="Z144" i="21" s="1"/>
  <c r="AB144" i="21"/>
  <c r="AC144" i="21"/>
  <c r="AD144" i="21"/>
  <c r="Q145" i="21"/>
  <c r="S145" i="21"/>
  <c r="U145" i="21"/>
  <c r="W145" i="21"/>
  <c r="AA145" i="21" s="1"/>
  <c r="Y145" i="21"/>
  <c r="Z145" i="21" s="1"/>
  <c r="AB145" i="21"/>
  <c r="R145" i="21" s="1"/>
  <c r="AC145" i="21"/>
  <c r="AD145" i="21"/>
  <c r="T145" i="21" s="1"/>
  <c r="Q146" i="21"/>
  <c r="U146" i="21"/>
  <c r="W146" i="21"/>
  <c r="Y146" i="21"/>
  <c r="Z146" i="21" s="1"/>
  <c r="AB146" i="21"/>
  <c r="R146" i="21" s="1"/>
  <c r="AC146" i="21"/>
  <c r="S146" i="21" s="1"/>
  <c r="AD146" i="21"/>
  <c r="T146" i="21" s="1"/>
  <c r="Q147" i="21"/>
  <c r="R147" i="21"/>
  <c r="S147" i="21"/>
  <c r="U147" i="21"/>
  <c r="W147" i="21"/>
  <c r="X147" i="21" s="1"/>
  <c r="Y147" i="21"/>
  <c r="Z147" i="21" s="1"/>
  <c r="AA147" i="21"/>
  <c r="AB147" i="21"/>
  <c r="AC147" i="21"/>
  <c r="AD147" i="21"/>
  <c r="T147" i="21" s="1"/>
  <c r="Q148" i="21"/>
  <c r="R148" i="21"/>
  <c r="S148" i="21"/>
  <c r="U148" i="21"/>
  <c r="W148" i="21"/>
  <c r="X148" i="21" s="1"/>
  <c r="Y148" i="21"/>
  <c r="Z148" i="21" s="1"/>
  <c r="AA148" i="21"/>
  <c r="AB148" i="21"/>
  <c r="AC148" i="21"/>
  <c r="AD148" i="21"/>
  <c r="T148" i="21" s="1"/>
  <c r="Q149" i="21"/>
  <c r="R149" i="21"/>
  <c r="S149" i="21"/>
  <c r="U149" i="21"/>
  <c r="W149" i="21"/>
  <c r="AA149" i="21" s="1"/>
  <c r="X149" i="21"/>
  <c r="Y149" i="21"/>
  <c r="Z149" i="21"/>
  <c r="AB149" i="21"/>
  <c r="AC149" i="21"/>
  <c r="AD149" i="21"/>
  <c r="T149" i="21" s="1"/>
  <c r="Q150" i="21"/>
  <c r="R150" i="21"/>
  <c r="U150" i="21"/>
  <c r="W150" i="21"/>
  <c r="X150" i="21" s="1"/>
  <c r="Y150" i="21"/>
  <c r="Z150" i="21" s="1"/>
  <c r="AA150" i="21"/>
  <c r="AB150" i="21"/>
  <c r="AC150" i="21"/>
  <c r="S150" i="21" s="1"/>
  <c r="AD150" i="21"/>
  <c r="T150" i="21" s="1"/>
  <c r="Q151" i="21"/>
  <c r="U151" i="21"/>
  <c r="W151" i="21"/>
  <c r="X151" i="21"/>
  <c r="Y151" i="21"/>
  <c r="Z151" i="21" s="1"/>
  <c r="AA151" i="21"/>
  <c r="AB151" i="21"/>
  <c r="R151" i="21" s="1"/>
  <c r="AC151" i="21"/>
  <c r="S151" i="21" s="1"/>
  <c r="AD151" i="21"/>
  <c r="T151" i="21" s="1"/>
  <c r="Q152" i="21"/>
  <c r="T152" i="21"/>
  <c r="U152" i="21"/>
  <c r="W152" i="21"/>
  <c r="AA152" i="21" s="1"/>
  <c r="Y152" i="21"/>
  <c r="Z152" i="21" s="1"/>
  <c r="AB152" i="21"/>
  <c r="R152" i="21" s="1"/>
  <c r="AC152" i="21"/>
  <c r="S152" i="21" s="1"/>
  <c r="AD152" i="21"/>
  <c r="Q153" i="21"/>
  <c r="S153" i="21"/>
  <c r="T153" i="21"/>
  <c r="U153" i="21"/>
  <c r="W153" i="21"/>
  <c r="AA153" i="21" s="1"/>
  <c r="X153" i="21"/>
  <c r="Y153" i="21"/>
  <c r="Z153" i="21" s="1"/>
  <c r="AB153" i="21"/>
  <c r="R153" i="21" s="1"/>
  <c r="AC153" i="21"/>
  <c r="AD153" i="21"/>
  <c r="Q154" i="21"/>
  <c r="R154" i="21"/>
  <c r="S154" i="21"/>
  <c r="T154" i="21"/>
  <c r="U154" i="21"/>
  <c r="W154" i="21"/>
  <c r="AA154" i="21" s="1"/>
  <c r="X154" i="21"/>
  <c r="Y154" i="21"/>
  <c r="Z154" i="21" s="1"/>
  <c r="AB154" i="21"/>
  <c r="AC154" i="21"/>
  <c r="AD154" i="21"/>
  <c r="Q155" i="21"/>
  <c r="R155" i="21"/>
  <c r="S155" i="21"/>
  <c r="U155" i="21"/>
  <c r="W155" i="21"/>
  <c r="Y155" i="21"/>
  <c r="Z155" i="21" s="1"/>
  <c r="AB155" i="21"/>
  <c r="AC155" i="21"/>
  <c r="AD155" i="21"/>
  <c r="T155" i="21" s="1"/>
  <c r="Q156" i="21"/>
  <c r="R156" i="21"/>
  <c r="T156" i="21"/>
  <c r="U156" i="21"/>
  <c r="W156" i="21"/>
  <c r="AA156" i="21" s="1"/>
  <c r="X156" i="21"/>
  <c r="Y156" i="21"/>
  <c r="Z156" i="21" s="1"/>
  <c r="AB156" i="21"/>
  <c r="AC156" i="21"/>
  <c r="S156" i="21" s="1"/>
  <c r="AD156" i="21"/>
  <c r="Q157" i="21"/>
  <c r="S157" i="21"/>
  <c r="U157" i="21"/>
  <c r="W157" i="21"/>
  <c r="AA157" i="21" s="1"/>
  <c r="Y157" i="21"/>
  <c r="Z157" i="21" s="1"/>
  <c r="AB157" i="21"/>
  <c r="R157" i="21" s="1"/>
  <c r="AC157" i="21"/>
  <c r="AD157" i="21"/>
  <c r="T157" i="21" s="1"/>
  <c r="Q158" i="21"/>
  <c r="U158" i="21"/>
  <c r="W158" i="21"/>
  <c r="X158" i="21" s="1"/>
  <c r="Y158" i="21"/>
  <c r="Z158" i="21"/>
  <c r="AB158" i="21"/>
  <c r="R158" i="21" s="1"/>
  <c r="AC158" i="21"/>
  <c r="S158" i="21" s="1"/>
  <c r="AD158" i="21"/>
  <c r="T158" i="21" s="1"/>
  <c r="Q159" i="21"/>
  <c r="R159" i="21"/>
  <c r="U159" i="21"/>
  <c r="W159" i="21"/>
  <c r="Y159" i="21"/>
  <c r="Z159" i="21"/>
  <c r="AB159" i="21"/>
  <c r="AC159" i="21"/>
  <c r="S159" i="21" s="1"/>
  <c r="AD159" i="21"/>
  <c r="T159" i="21" s="1"/>
  <c r="Q160" i="21"/>
  <c r="U160" i="21"/>
  <c r="W160" i="21"/>
  <c r="AA160" i="21" s="1"/>
  <c r="X160" i="21"/>
  <c r="Y160" i="21"/>
  <c r="Z160" i="21" s="1"/>
  <c r="AB160" i="21"/>
  <c r="R160" i="21" s="1"/>
  <c r="AC160" i="21"/>
  <c r="S160" i="21" s="1"/>
  <c r="AD160" i="21"/>
  <c r="T160" i="21" s="1"/>
  <c r="Q161" i="21"/>
  <c r="U161" i="21"/>
  <c r="W161" i="21"/>
  <c r="AA161" i="21" s="1"/>
  <c r="Y161" i="21"/>
  <c r="Z161" i="21"/>
  <c r="AB161" i="21"/>
  <c r="R161" i="21" s="1"/>
  <c r="AC161" i="21"/>
  <c r="S161" i="21" s="1"/>
  <c r="AD161" i="21"/>
  <c r="T161" i="21" s="1"/>
  <c r="Q162" i="21"/>
  <c r="U162" i="21"/>
  <c r="W162" i="21"/>
  <c r="X162" i="21" s="1"/>
  <c r="Y162" i="21"/>
  <c r="Z162" i="21"/>
  <c r="AB162" i="21"/>
  <c r="R162" i="21" s="1"/>
  <c r="AC162" i="21"/>
  <c r="S162" i="21" s="1"/>
  <c r="AD162" i="21"/>
  <c r="T162" i="21" s="1"/>
  <c r="Q163" i="21"/>
  <c r="U163" i="21"/>
  <c r="W163" i="21"/>
  <c r="Y163" i="21"/>
  <c r="Z163" i="21"/>
  <c r="AB163" i="21"/>
  <c r="R163" i="21" s="1"/>
  <c r="AC163" i="21"/>
  <c r="S163" i="21" s="1"/>
  <c r="AD163" i="21"/>
  <c r="T163" i="21" s="1"/>
  <c r="Q164" i="21"/>
  <c r="T164" i="21"/>
  <c r="U164" i="21"/>
  <c r="W164" i="21"/>
  <c r="AA164" i="21" s="1"/>
  <c r="X164" i="21"/>
  <c r="Y164" i="21"/>
  <c r="Z164" i="21" s="1"/>
  <c r="AB164" i="21"/>
  <c r="R164" i="21" s="1"/>
  <c r="AC164" i="21"/>
  <c r="S164" i="21" s="1"/>
  <c r="AD164" i="21"/>
  <c r="Q165" i="21"/>
  <c r="S165" i="21"/>
  <c r="T165" i="21"/>
  <c r="U165" i="21"/>
  <c r="W165" i="21"/>
  <c r="AA165" i="21" s="1"/>
  <c r="X165" i="21"/>
  <c r="Y165" i="21"/>
  <c r="Z165" i="21" s="1"/>
  <c r="AB165" i="21"/>
  <c r="R165" i="21" s="1"/>
  <c r="AC165" i="21"/>
  <c r="AD165" i="21"/>
  <c r="Q166" i="21"/>
  <c r="S166" i="21"/>
  <c r="T166" i="21"/>
  <c r="U166" i="21"/>
  <c r="W166" i="21"/>
  <c r="Y166" i="21"/>
  <c r="Z166" i="21" s="1"/>
  <c r="AB166" i="21"/>
  <c r="R166" i="21" s="1"/>
  <c r="AC166" i="21"/>
  <c r="AD166" i="21"/>
  <c r="Q167" i="21"/>
  <c r="U167" i="21"/>
  <c r="W167" i="21"/>
  <c r="Y167" i="21"/>
  <c r="Z167" i="21"/>
  <c r="AB167" i="21"/>
  <c r="R167" i="21" s="1"/>
  <c r="AC167" i="21"/>
  <c r="S167" i="21" s="1"/>
  <c r="AD167" i="21"/>
  <c r="T167" i="21" s="1"/>
  <c r="Q168" i="21"/>
  <c r="U168" i="21"/>
  <c r="W168" i="21"/>
  <c r="Y168" i="21"/>
  <c r="Z168" i="21" s="1"/>
  <c r="AB168" i="21"/>
  <c r="R168" i="21" s="1"/>
  <c r="AC168" i="21"/>
  <c r="S168" i="21" s="1"/>
  <c r="AD168" i="21"/>
  <c r="T168" i="21" s="1"/>
  <c r="Q169" i="21"/>
  <c r="R169" i="21"/>
  <c r="S169" i="21"/>
  <c r="U169" i="21"/>
  <c r="W169" i="21"/>
  <c r="AA169" i="21" s="1"/>
  <c r="Y169" i="21"/>
  <c r="Z169" i="21" s="1"/>
  <c r="AB169" i="21"/>
  <c r="AC169" i="21"/>
  <c r="AD169" i="21"/>
  <c r="T169" i="21" s="1"/>
  <c r="Q170" i="21"/>
  <c r="R170" i="21"/>
  <c r="S170" i="21"/>
  <c r="T170" i="21"/>
  <c r="U170" i="21"/>
  <c r="W170" i="21"/>
  <c r="X170" i="21" s="1"/>
  <c r="Y170" i="21"/>
  <c r="Z170" i="21" s="1"/>
  <c r="AA170" i="21"/>
  <c r="AB170" i="21"/>
  <c r="AC170" i="21"/>
  <c r="AD170" i="21"/>
  <c r="Q171" i="21"/>
  <c r="R171" i="21"/>
  <c r="S171" i="21"/>
  <c r="T171" i="21"/>
  <c r="U171" i="21"/>
  <c r="W171" i="21"/>
  <c r="Y171" i="21"/>
  <c r="Z171" i="21"/>
  <c r="AB171" i="21"/>
  <c r="AC171" i="21"/>
  <c r="AD171" i="21"/>
  <c r="Q172" i="21"/>
  <c r="R172" i="21"/>
  <c r="S172" i="21"/>
  <c r="T172" i="21"/>
  <c r="U172" i="21"/>
  <c r="W172" i="21"/>
  <c r="Y172" i="21"/>
  <c r="Z172" i="21"/>
  <c r="AB172" i="21"/>
  <c r="AC172" i="21"/>
  <c r="AD172" i="21"/>
  <c r="Q173" i="21"/>
  <c r="R173" i="21"/>
  <c r="U173" i="21"/>
  <c r="W173" i="21"/>
  <c r="AA173" i="21" s="1"/>
  <c r="Y173" i="21"/>
  <c r="Z173" i="21"/>
  <c r="AB173" i="21"/>
  <c r="AC173" i="21"/>
  <c r="S173" i="21" s="1"/>
  <c r="AD173" i="21"/>
  <c r="T173" i="21" s="1"/>
  <c r="Q174" i="21"/>
  <c r="R174" i="21"/>
  <c r="U174" i="21"/>
  <c r="W174" i="21"/>
  <c r="AA174" i="21" s="1"/>
  <c r="X174" i="21"/>
  <c r="Y174" i="21"/>
  <c r="Z174" i="21" s="1"/>
  <c r="AB174" i="21"/>
  <c r="AC174" i="21"/>
  <c r="S174" i="21" s="1"/>
  <c r="AD174" i="21"/>
  <c r="T174" i="21" s="1"/>
  <c r="Q175" i="21"/>
  <c r="U175" i="21"/>
  <c r="W175" i="21"/>
  <c r="AA175" i="21" s="1"/>
  <c r="Y175" i="21"/>
  <c r="Z175" i="21"/>
  <c r="AB175" i="21"/>
  <c r="R175" i="21" s="1"/>
  <c r="AC175" i="21"/>
  <c r="S175" i="21" s="1"/>
  <c r="AD175" i="21"/>
  <c r="T175" i="21" s="1"/>
  <c r="Q176" i="21"/>
  <c r="U176" i="21"/>
  <c r="W176" i="21"/>
  <c r="AA176" i="21" s="1"/>
  <c r="Y176" i="21"/>
  <c r="Z176" i="21" s="1"/>
  <c r="AB176" i="21"/>
  <c r="R176" i="21" s="1"/>
  <c r="AC176" i="21"/>
  <c r="S176" i="21" s="1"/>
  <c r="AD176" i="21"/>
  <c r="T176" i="21" s="1"/>
  <c r="Q177" i="21"/>
  <c r="T177" i="21"/>
  <c r="U177" i="21"/>
  <c r="W177" i="21"/>
  <c r="Y177" i="21"/>
  <c r="Z177" i="21" s="1"/>
  <c r="AB177" i="21"/>
  <c r="R177" i="21" s="1"/>
  <c r="AC177" i="21"/>
  <c r="S177" i="21" s="1"/>
  <c r="AD177" i="21"/>
  <c r="Q178" i="21"/>
  <c r="R178" i="21"/>
  <c r="T178" i="21"/>
  <c r="U178" i="21"/>
  <c r="W178" i="21"/>
  <c r="Y178" i="21"/>
  <c r="Z178" i="21"/>
  <c r="AB178" i="21"/>
  <c r="AC178" i="21"/>
  <c r="S178" i="21" s="1"/>
  <c r="AD178" i="21"/>
  <c r="Q179" i="21"/>
  <c r="R179" i="21"/>
  <c r="S179" i="21"/>
  <c r="U179" i="21"/>
  <c r="W179" i="21"/>
  <c r="AA179" i="21" s="1"/>
  <c r="Y179" i="21"/>
  <c r="Z179" i="21" s="1"/>
  <c r="AB179" i="21"/>
  <c r="AC179" i="21"/>
  <c r="AD179" i="21"/>
  <c r="T179" i="21" s="1"/>
  <c r="Q180" i="21"/>
  <c r="R180" i="21"/>
  <c r="T180" i="21"/>
  <c r="U180" i="21"/>
  <c r="W180" i="21"/>
  <c r="AA180" i="21" s="1"/>
  <c r="Y180" i="21"/>
  <c r="Z180" i="21" s="1"/>
  <c r="AB180" i="21"/>
  <c r="AC180" i="21"/>
  <c r="S180" i="21" s="1"/>
  <c r="AD180" i="21"/>
  <c r="Q181" i="21"/>
  <c r="U181" i="21"/>
  <c r="W181" i="21"/>
  <c r="Y181" i="21"/>
  <c r="Z181" i="21"/>
  <c r="AB181" i="21"/>
  <c r="R181" i="21" s="1"/>
  <c r="AC181" i="21"/>
  <c r="S181" i="21" s="1"/>
  <c r="AD181" i="21"/>
  <c r="T181" i="21" s="1"/>
  <c r="Q182" i="21"/>
  <c r="U182" i="21"/>
  <c r="W182" i="21"/>
  <c r="Y182" i="21"/>
  <c r="Z182" i="21" s="1"/>
  <c r="AB182" i="21"/>
  <c r="R182" i="21" s="1"/>
  <c r="AC182" i="21"/>
  <c r="S182" i="21" s="1"/>
  <c r="AD182" i="21"/>
  <c r="T182" i="21" s="1"/>
  <c r="Q183" i="21"/>
  <c r="T183" i="21"/>
  <c r="U183" i="21"/>
  <c r="W183" i="21"/>
  <c r="AA183" i="21" s="1"/>
  <c r="Y183" i="21"/>
  <c r="Z183" i="21"/>
  <c r="AB183" i="21"/>
  <c r="R183" i="21" s="1"/>
  <c r="AC183" i="21"/>
  <c r="S183" i="21" s="1"/>
  <c r="AD183" i="21"/>
  <c r="Q184" i="21"/>
  <c r="S184" i="21"/>
  <c r="T184" i="21"/>
  <c r="U184" i="21"/>
  <c r="W184" i="21"/>
  <c r="Y184" i="21"/>
  <c r="Z184" i="21" s="1"/>
  <c r="AB184" i="21"/>
  <c r="R184" i="21" s="1"/>
  <c r="AC184" i="21"/>
  <c r="AD184" i="21"/>
  <c r="Q185" i="21"/>
  <c r="U185" i="21"/>
  <c r="W185" i="21"/>
  <c r="X185" i="21"/>
  <c r="Y185" i="21"/>
  <c r="Z185" i="21" s="1"/>
  <c r="AA185" i="21"/>
  <c r="AB185" i="21"/>
  <c r="R185" i="21" s="1"/>
  <c r="AC185" i="21"/>
  <c r="S185" i="21" s="1"/>
  <c r="AD185" i="21"/>
  <c r="T185" i="21" s="1"/>
  <c r="Q186" i="21"/>
  <c r="U186" i="21"/>
  <c r="W186" i="21"/>
  <c r="AA186" i="21" s="1"/>
  <c r="X186" i="21"/>
  <c r="Y186" i="21"/>
  <c r="Z186" i="21"/>
  <c r="AB186" i="21"/>
  <c r="R186" i="21" s="1"/>
  <c r="AC186" i="21"/>
  <c r="S186" i="21" s="1"/>
  <c r="AD186" i="21"/>
  <c r="T186" i="21" s="1"/>
  <c r="Q187" i="21"/>
  <c r="U187" i="21"/>
  <c r="W187" i="21"/>
  <c r="AA187" i="21" s="1"/>
  <c r="Y187" i="21"/>
  <c r="Z187" i="21" s="1"/>
  <c r="AB187" i="21"/>
  <c r="R187" i="21" s="1"/>
  <c r="AC187" i="21"/>
  <c r="S187" i="21" s="1"/>
  <c r="AD187" i="21"/>
  <c r="T187" i="21" s="1"/>
  <c r="Q188" i="21"/>
  <c r="U188" i="21"/>
  <c r="W188" i="21"/>
  <c r="AA188" i="21" s="1"/>
  <c r="Y188" i="21"/>
  <c r="Z188" i="21" s="1"/>
  <c r="AB188" i="21"/>
  <c r="R188" i="21" s="1"/>
  <c r="AC188" i="21"/>
  <c r="S188" i="21" s="1"/>
  <c r="AD188" i="21"/>
  <c r="T188" i="21" s="1"/>
  <c r="Q189" i="21"/>
  <c r="T189" i="21"/>
  <c r="U189" i="21"/>
  <c r="W189" i="21"/>
  <c r="AA189" i="21" s="1"/>
  <c r="X189" i="21"/>
  <c r="Y189" i="21"/>
  <c r="Z189" i="21" s="1"/>
  <c r="AB189" i="21"/>
  <c r="R189" i="21" s="1"/>
  <c r="AC189" i="21"/>
  <c r="S189" i="21" s="1"/>
  <c r="AD189" i="21"/>
  <c r="Q190" i="21"/>
  <c r="R190" i="21"/>
  <c r="U190" i="21"/>
  <c r="W190" i="21"/>
  <c r="Y190" i="21"/>
  <c r="Z190" i="21"/>
  <c r="AB190" i="21"/>
  <c r="AC190" i="21"/>
  <c r="S190" i="21" s="1"/>
  <c r="AD190" i="21"/>
  <c r="T190" i="21" s="1"/>
  <c r="Q191" i="21"/>
  <c r="S191" i="21"/>
  <c r="U191" i="21"/>
  <c r="W191" i="21"/>
  <c r="AA191" i="21" s="1"/>
  <c r="Y191" i="21"/>
  <c r="Z191" i="21" s="1"/>
  <c r="AB191" i="21"/>
  <c r="R191" i="21" s="1"/>
  <c r="AC191" i="21"/>
  <c r="AD191" i="21"/>
  <c r="T191" i="21" s="1"/>
  <c r="Q192" i="21"/>
  <c r="U192" i="21"/>
  <c r="W192" i="21"/>
  <c r="Y192" i="21"/>
  <c r="Z192" i="21" s="1"/>
  <c r="AB192" i="21"/>
  <c r="R192" i="21" s="1"/>
  <c r="AC192" i="21"/>
  <c r="S192" i="21" s="1"/>
  <c r="AD192" i="21"/>
  <c r="T192" i="21" s="1"/>
  <c r="Q193" i="21"/>
  <c r="S193" i="21"/>
  <c r="U193" i="21"/>
  <c r="W193" i="21"/>
  <c r="Y193" i="21"/>
  <c r="Z193" i="21" s="1"/>
  <c r="AB193" i="21"/>
  <c r="R193" i="21" s="1"/>
  <c r="AC193" i="21"/>
  <c r="AD193" i="21"/>
  <c r="T193" i="21" s="1"/>
  <c r="Q194" i="21"/>
  <c r="R194" i="21"/>
  <c r="U194" i="21"/>
  <c r="W194" i="21"/>
  <c r="X194" i="21" s="1"/>
  <c r="Y194" i="21"/>
  <c r="Z194" i="21" s="1"/>
  <c r="AB194" i="21"/>
  <c r="AC194" i="21"/>
  <c r="S194" i="21" s="1"/>
  <c r="AD194" i="21"/>
  <c r="T194" i="21" s="1"/>
  <c r="Q195" i="21"/>
  <c r="U195" i="21"/>
  <c r="W195" i="21"/>
  <c r="X195" i="21"/>
  <c r="Y195" i="21"/>
  <c r="Z195" i="21"/>
  <c r="AA195" i="21"/>
  <c r="AB195" i="21"/>
  <c r="R195" i="21" s="1"/>
  <c r="AC195" i="21"/>
  <c r="S195" i="21" s="1"/>
  <c r="AD195" i="21"/>
  <c r="T195" i="21" s="1"/>
  <c r="Q196" i="21"/>
  <c r="U196" i="21"/>
  <c r="W196" i="21"/>
  <c r="X196" i="21" s="1"/>
  <c r="Y196" i="21"/>
  <c r="Z196" i="21"/>
  <c r="AA196" i="21"/>
  <c r="AB196" i="21"/>
  <c r="R196" i="21" s="1"/>
  <c r="AC196" i="21"/>
  <c r="S196" i="21" s="1"/>
  <c r="AD196" i="21"/>
  <c r="T196" i="21" s="1"/>
  <c r="Q197" i="21"/>
  <c r="U197" i="21"/>
  <c r="W197" i="21"/>
  <c r="X197" i="21" s="1"/>
  <c r="Y197" i="21"/>
  <c r="Z197" i="21"/>
  <c r="AA197" i="21"/>
  <c r="AB197" i="21"/>
  <c r="R197" i="21" s="1"/>
  <c r="AC197" i="21"/>
  <c r="S197" i="21" s="1"/>
  <c r="AD197" i="21"/>
  <c r="T197" i="21" s="1"/>
  <c r="Q198" i="21"/>
  <c r="R198" i="21"/>
  <c r="U198" i="21"/>
  <c r="W198" i="21"/>
  <c r="X198" i="21" s="1"/>
  <c r="Y198" i="21"/>
  <c r="Z198" i="21" s="1"/>
  <c r="AA198" i="21"/>
  <c r="AB198" i="21"/>
  <c r="AC198" i="21"/>
  <c r="S198" i="21" s="1"/>
  <c r="AD198" i="21"/>
  <c r="T198" i="21" s="1"/>
  <c r="Q199" i="21"/>
  <c r="U199" i="21"/>
  <c r="W199" i="21"/>
  <c r="AA199" i="21" s="1"/>
  <c r="Y199" i="21"/>
  <c r="Z199" i="21" s="1"/>
  <c r="AB199" i="21"/>
  <c r="R199" i="21" s="1"/>
  <c r="AC199" i="21"/>
  <c r="S199" i="21" s="1"/>
  <c r="AD199" i="21"/>
  <c r="T199" i="21" s="1"/>
  <c r="Q200" i="21"/>
  <c r="U200" i="21"/>
  <c r="W200" i="21"/>
  <c r="AA200" i="21" s="1"/>
  <c r="X200" i="21"/>
  <c r="Y200" i="21"/>
  <c r="Z200" i="21" s="1"/>
  <c r="AB200" i="21"/>
  <c r="R200" i="21" s="1"/>
  <c r="AC200" i="21"/>
  <c r="S200" i="21" s="1"/>
  <c r="AD200" i="21"/>
  <c r="T200" i="21" s="1"/>
  <c r="Q201" i="21"/>
  <c r="U201" i="21"/>
  <c r="W201" i="21"/>
  <c r="AA201" i="21" s="1"/>
  <c r="X201" i="21"/>
  <c r="Y201" i="21"/>
  <c r="Z201" i="21" s="1"/>
  <c r="AB201" i="21"/>
  <c r="R201" i="21" s="1"/>
  <c r="AC201" i="21"/>
  <c r="S201" i="21" s="1"/>
  <c r="AD201" i="21"/>
  <c r="T201" i="21" s="1"/>
  <c r="Q202" i="21"/>
  <c r="R202" i="21"/>
  <c r="U202" i="21"/>
  <c r="W202" i="21"/>
  <c r="Y202" i="21"/>
  <c r="Z202" i="21" s="1"/>
  <c r="AB202" i="21"/>
  <c r="AC202" i="21"/>
  <c r="S202" i="21" s="1"/>
  <c r="AD202" i="21"/>
  <c r="T202" i="21" s="1"/>
  <c r="Q203" i="21"/>
  <c r="U203" i="21"/>
  <c r="W203" i="21"/>
  <c r="AA203" i="21" s="1"/>
  <c r="Y203" i="21"/>
  <c r="Z203" i="21" s="1"/>
  <c r="AB203" i="21"/>
  <c r="R203" i="21" s="1"/>
  <c r="AC203" i="21"/>
  <c r="S203" i="21" s="1"/>
  <c r="AD203" i="21"/>
  <c r="T203" i="21" s="1"/>
  <c r="Q204" i="21"/>
  <c r="R204" i="21"/>
  <c r="U204" i="21"/>
  <c r="W204" i="21"/>
  <c r="AA204" i="21" s="1"/>
  <c r="X204" i="21"/>
  <c r="Y204" i="21"/>
  <c r="Z204" i="21" s="1"/>
  <c r="AB204" i="21"/>
  <c r="AC204" i="21"/>
  <c r="S204" i="21" s="1"/>
  <c r="AD204" i="21"/>
  <c r="T204" i="21" s="1"/>
  <c r="Q205" i="21"/>
  <c r="U205" i="21"/>
  <c r="W205" i="21"/>
  <c r="AA205" i="21" s="1"/>
  <c r="Y205" i="21"/>
  <c r="Z205" i="21"/>
  <c r="AB205" i="21"/>
  <c r="R205" i="21" s="1"/>
  <c r="AC205" i="21"/>
  <c r="S205" i="21" s="1"/>
  <c r="AD205" i="21"/>
  <c r="T205" i="21" s="1"/>
  <c r="Q206" i="21"/>
  <c r="U206" i="21"/>
  <c r="W206" i="21"/>
  <c r="X206" i="21" s="1"/>
  <c r="Y206" i="21"/>
  <c r="Z206" i="21" s="1"/>
  <c r="AA206" i="21"/>
  <c r="AB206" i="21"/>
  <c r="R206" i="21" s="1"/>
  <c r="AC206" i="21"/>
  <c r="S206" i="21" s="1"/>
  <c r="AD206" i="21"/>
  <c r="T206" i="21" s="1"/>
  <c r="Q207" i="21"/>
  <c r="U207" i="21"/>
  <c r="W207" i="21"/>
  <c r="Y207" i="21"/>
  <c r="Z207" i="21"/>
  <c r="AB207" i="21"/>
  <c r="R207" i="21" s="1"/>
  <c r="AC207" i="21"/>
  <c r="S207" i="21" s="1"/>
  <c r="AD207" i="21"/>
  <c r="T207" i="21" s="1"/>
  <c r="Q208" i="21"/>
  <c r="T208" i="21"/>
  <c r="U208" i="21"/>
  <c r="W208" i="21"/>
  <c r="X208" i="21" s="1"/>
  <c r="Y208" i="21"/>
  <c r="Z208" i="21" s="1"/>
  <c r="AA208" i="21"/>
  <c r="AB208" i="21"/>
  <c r="R208" i="21" s="1"/>
  <c r="AC208" i="21"/>
  <c r="S208" i="21" s="1"/>
  <c r="AD208" i="21"/>
  <c r="Q209" i="21"/>
  <c r="R209" i="21"/>
  <c r="S209" i="21"/>
  <c r="U209" i="21"/>
  <c r="W209" i="21"/>
  <c r="AA209" i="21" s="1"/>
  <c r="Y209" i="21"/>
  <c r="Z209" i="21" s="1"/>
  <c r="AB209" i="21"/>
  <c r="AC209" i="21"/>
  <c r="AD209" i="21"/>
  <c r="T209" i="21" s="1"/>
  <c r="Q210" i="21"/>
  <c r="R210" i="21"/>
  <c r="U210" i="21"/>
  <c r="W210" i="21"/>
  <c r="AA210" i="21" s="1"/>
  <c r="X210" i="21"/>
  <c r="Y210" i="21"/>
  <c r="Z210" i="21" s="1"/>
  <c r="AB210" i="21"/>
  <c r="AC210" i="21"/>
  <c r="S210" i="21" s="1"/>
  <c r="AD210" i="21"/>
  <c r="T210" i="21" s="1"/>
  <c r="Q211" i="21"/>
  <c r="U211" i="21"/>
  <c r="W211" i="21"/>
  <c r="AA211" i="21" s="1"/>
  <c r="X211" i="21"/>
  <c r="Y211" i="21"/>
  <c r="Z211" i="21"/>
  <c r="AB211" i="21"/>
  <c r="R211" i="21" s="1"/>
  <c r="AC211" i="21"/>
  <c r="S211" i="21" s="1"/>
  <c r="AD211" i="21"/>
  <c r="T211" i="21" s="1"/>
  <c r="Q212" i="21"/>
  <c r="U212" i="21"/>
  <c r="W212" i="21"/>
  <c r="AA212" i="21" s="1"/>
  <c r="X212" i="21"/>
  <c r="Y212" i="21"/>
  <c r="Z212" i="21" s="1"/>
  <c r="AB212" i="21"/>
  <c r="R212" i="21" s="1"/>
  <c r="AC212" i="21"/>
  <c r="S212" i="21" s="1"/>
  <c r="AD212" i="21"/>
  <c r="T212" i="21" s="1"/>
  <c r="Q213" i="21"/>
  <c r="S213" i="21"/>
  <c r="U213" i="21"/>
  <c r="W213" i="21"/>
  <c r="X213" i="21" s="1"/>
  <c r="Y213" i="21"/>
  <c r="Z213" i="21" s="1"/>
  <c r="AA213" i="21"/>
  <c r="AB213" i="21"/>
  <c r="R213" i="21" s="1"/>
  <c r="AC213" i="21"/>
  <c r="AD213" i="21"/>
  <c r="T213" i="21" s="1"/>
  <c r="Q214" i="21"/>
  <c r="R214" i="21"/>
  <c r="S214" i="21"/>
  <c r="T214" i="21"/>
  <c r="U214" i="21"/>
  <c r="W214" i="21"/>
  <c r="X214" i="21" s="1"/>
  <c r="Y214" i="21"/>
  <c r="Z214" i="21" s="1"/>
  <c r="AA214" i="21"/>
  <c r="AB214" i="21"/>
  <c r="AC214" i="21"/>
  <c r="AD214" i="21"/>
  <c r="Q215" i="21"/>
  <c r="R215" i="21"/>
  <c r="S215" i="21"/>
  <c r="U215" i="21"/>
  <c r="W215" i="21"/>
  <c r="AA215" i="21" s="1"/>
  <c r="Y215" i="21"/>
  <c r="Z215" i="21" s="1"/>
  <c r="AB215" i="21"/>
  <c r="AC215" i="21"/>
  <c r="AD215" i="21"/>
  <c r="T215" i="21" s="1"/>
  <c r="Q216" i="21"/>
  <c r="R216" i="21"/>
  <c r="U216" i="21"/>
  <c r="W216" i="21"/>
  <c r="AA216" i="21" s="1"/>
  <c r="Y216" i="21"/>
  <c r="Z216" i="21" s="1"/>
  <c r="AB216" i="21"/>
  <c r="AC216" i="21"/>
  <c r="S216" i="21" s="1"/>
  <c r="AD216" i="21"/>
  <c r="T216" i="21" s="1"/>
  <c r="Q217" i="21"/>
  <c r="U217" i="21"/>
  <c r="W217" i="21"/>
  <c r="Y217" i="21"/>
  <c r="Z217" i="21"/>
  <c r="AB217" i="21"/>
  <c r="R217" i="21" s="1"/>
  <c r="AC217" i="21"/>
  <c r="S217" i="21" s="1"/>
  <c r="AD217" i="21"/>
  <c r="T217" i="21" s="1"/>
  <c r="Q218" i="21"/>
  <c r="U218" i="21"/>
  <c r="W218" i="21"/>
  <c r="X218" i="21" s="1"/>
  <c r="Y218" i="21"/>
  <c r="Z218" i="21" s="1"/>
  <c r="AA218" i="21"/>
  <c r="AB218" i="21"/>
  <c r="R218" i="21" s="1"/>
  <c r="AC218" i="21"/>
  <c r="S218" i="21" s="1"/>
  <c r="AD218" i="21"/>
  <c r="T218" i="21" s="1"/>
  <c r="Q219" i="21"/>
  <c r="U219" i="21"/>
  <c r="W219" i="21"/>
  <c r="Y219" i="21"/>
  <c r="Z219" i="21" s="1"/>
  <c r="AB219" i="21"/>
  <c r="R219" i="21" s="1"/>
  <c r="AC219" i="21"/>
  <c r="S219" i="21" s="1"/>
  <c r="AD219" i="21"/>
  <c r="T219" i="21" s="1"/>
  <c r="Q220" i="21"/>
  <c r="S220" i="21"/>
  <c r="U220" i="21"/>
  <c r="W220" i="21"/>
  <c r="X220" i="21" s="1"/>
  <c r="Y220" i="21"/>
  <c r="Z220" i="21" s="1"/>
  <c r="AA220" i="21"/>
  <c r="AB220" i="21"/>
  <c r="R220" i="21" s="1"/>
  <c r="AC220" i="21"/>
  <c r="AD220" i="21"/>
  <c r="T220" i="21" s="1"/>
  <c r="Q221" i="21"/>
  <c r="U221" i="21"/>
  <c r="W221" i="21"/>
  <c r="X221" i="21" s="1"/>
  <c r="Y221" i="21"/>
  <c r="Z221" i="21" s="1"/>
  <c r="AA221" i="21"/>
  <c r="AB221" i="21"/>
  <c r="R221" i="21" s="1"/>
  <c r="AC221" i="21"/>
  <c r="S221" i="21" s="1"/>
  <c r="AD221" i="21"/>
  <c r="T221" i="21" s="1"/>
  <c r="Q222" i="21"/>
  <c r="R222" i="21"/>
  <c r="U222" i="21"/>
  <c r="W222" i="21"/>
  <c r="AA222" i="21" s="1"/>
  <c r="Y222" i="21"/>
  <c r="Z222" i="21"/>
  <c r="AB222" i="21"/>
  <c r="AC222" i="21"/>
  <c r="S222" i="21" s="1"/>
  <c r="AD222" i="21"/>
  <c r="T222" i="21" s="1"/>
  <c r="Q223" i="21"/>
  <c r="U223" i="21"/>
  <c r="W223" i="21"/>
  <c r="AA223" i="21" s="1"/>
  <c r="Y223" i="21"/>
  <c r="Z223" i="21" s="1"/>
  <c r="AB223" i="21"/>
  <c r="R223" i="21" s="1"/>
  <c r="AC223" i="21"/>
  <c r="S223" i="21" s="1"/>
  <c r="AD223" i="21"/>
  <c r="T223" i="21" s="1"/>
  <c r="Q224" i="21"/>
  <c r="U224" i="21"/>
  <c r="W224" i="21"/>
  <c r="AA224" i="21" s="1"/>
  <c r="Y224" i="21"/>
  <c r="Z224" i="21" s="1"/>
  <c r="AB224" i="21"/>
  <c r="R224" i="21" s="1"/>
  <c r="AC224" i="21"/>
  <c r="S224" i="21" s="1"/>
  <c r="AD224" i="21"/>
  <c r="T224" i="21" s="1"/>
  <c r="Q225" i="21"/>
  <c r="S225" i="21"/>
  <c r="T225" i="21"/>
  <c r="U225" i="21"/>
  <c r="W225" i="21"/>
  <c r="AA225" i="21" s="1"/>
  <c r="X225" i="21"/>
  <c r="Y225" i="21"/>
  <c r="Z225" i="21" s="1"/>
  <c r="AB225" i="21"/>
  <c r="R225" i="21" s="1"/>
  <c r="AC225" i="21"/>
  <c r="AD225" i="21"/>
  <c r="Q226" i="21"/>
  <c r="R226" i="21"/>
  <c r="S226" i="21"/>
  <c r="T226" i="21"/>
  <c r="U226" i="21"/>
  <c r="W226" i="21"/>
  <c r="Y226" i="21"/>
  <c r="Z226" i="21"/>
  <c r="AB226" i="21"/>
  <c r="AC226" i="21"/>
  <c r="AD226" i="21"/>
  <c r="Q227" i="21"/>
  <c r="S227" i="21"/>
  <c r="U227" i="21"/>
  <c r="W227" i="21"/>
  <c r="AA227" i="21" s="1"/>
  <c r="Y227" i="21"/>
  <c r="Z227" i="21" s="1"/>
  <c r="AB227" i="21"/>
  <c r="R227" i="21" s="1"/>
  <c r="AC227" i="21"/>
  <c r="AD227" i="21"/>
  <c r="T227" i="21" s="1"/>
  <c r="Q228" i="21"/>
  <c r="U228" i="21"/>
  <c r="W228" i="21"/>
  <c r="Y228" i="21"/>
  <c r="Z228" i="21" s="1"/>
  <c r="AB228" i="21"/>
  <c r="R228" i="21" s="1"/>
  <c r="AC228" i="21"/>
  <c r="S228" i="21" s="1"/>
  <c r="AD228" i="21"/>
  <c r="T228" i="21" s="1"/>
  <c r="Q229" i="21"/>
  <c r="R229" i="21"/>
  <c r="U229" i="21"/>
  <c r="W229" i="21"/>
  <c r="Y229" i="21"/>
  <c r="Z229" i="21"/>
  <c r="AB229" i="21"/>
  <c r="AC229" i="21"/>
  <c r="S229" i="21" s="1"/>
  <c r="AD229" i="21"/>
  <c r="T229" i="21" s="1"/>
  <c r="Q230" i="21"/>
  <c r="R230" i="21"/>
  <c r="U230" i="21"/>
  <c r="W230" i="21"/>
  <c r="X230" i="21" s="1"/>
  <c r="Y230" i="21"/>
  <c r="Z230" i="21" s="1"/>
  <c r="AB230" i="21"/>
  <c r="AC230" i="21"/>
  <c r="S230" i="21" s="1"/>
  <c r="AD230" i="21"/>
  <c r="T230" i="21" s="1"/>
  <c r="Q231" i="21"/>
  <c r="U231" i="21"/>
  <c r="W231" i="21"/>
  <c r="X231" i="21"/>
  <c r="Y231" i="21"/>
  <c r="Z231" i="21"/>
  <c r="AA231" i="21"/>
  <c r="AB231" i="21"/>
  <c r="R231" i="21" s="1"/>
  <c r="AC231" i="21"/>
  <c r="S231" i="21" s="1"/>
  <c r="AD231" i="21"/>
  <c r="T231" i="21" s="1"/>
  <c r="Q232" i="21"/>
  <c r="T232" i="21"/>
  <c r="U232" i="21"/>
  <c r="W232" i="21"/>
  <c r="X232" i="21" s="1"/>
  <c r="Y232" i="21"/>
  <c r="Z232" i="21"/>
  <c r="AB232" i="21"/>
  <c r="R232" i="21" s="1"/>
  <c r="AC232" i="21"/>
  <c r="S232" i="21" s="1"/>
  <c r="AD232" i="21"/>
  <c r="Q233" i="21"/>
  <c r="U233" i="21"/>
  <c r="W233" i="21"/>
  <c r="X233" i="21" s="1"/>
  <c r="Y233" i="21"/>
  <c r="Z233" i="21" s="1"/>
  <c r="AA233" i="21"/>
  <c r="AB233" i="21"/>
  <c r="R233" i="21" s="1"/>
  <c r="AC233" i="21"/>
  <c r="S233" i="21" s="1"/>
  <c r="AD233" i="21"/>
  <c r="T233" i="21" s="1"/>
  <c r="Q234" i="21"/>
  <c r="R234" i="21"/>
  <c r="U234" i="21"/>
  <c r="W234" i="21"/>
  <c r="X234" i="21" s="1"/>
  <c r="Y234" i="21"/>
  <c r="Z234" i="21" s="1"/>
  <c r="AA234" i="21"/>
  <c r="AB234" i="21"/>
  <c r="AC234" i="21"/>
  <c r="S234" i="21" s="1"/>
  <c r="AD234" i="21"/>
  <c r="T234" i="21" s="1"/>
  <c r="Q235" i="21"/>
  <c r="U235" i="21"/>
  <c r="W235" i="21"/>
  <c r="AA235" i="21" s="1"/>
  <c r="X235" i="21"/>
  <c r="Y235" i="21"/>
  <c r="Z235" i="21" s="1"/>
  <c r="AB235" i="21"/>
  <c r="R235" i="21" s="1"/>
  <c r="AC235" i="21"/>
  <c r="S235" i="21" s="1"/>
  <c r="AD235" i="21"/>
  <c r="T235" i="21" s="1"/>
  <c r="Q236" i="21"/>
  <c r="T236" i="21"/>
  <c r="U236" i="21"/>
  <c r="W236" i="21"/>
  <c r="AA236" i="21" s="1"/>
  <c r="X236" i="21"/>
  <c r="Y236" i="21"/>
  <c r="Z236" i="21" s="1"/>
  <c r="AB236" i="21"/>
  <c r="R236" i="21" s="1"/>
  <c r="AC236" i="21"/>
  <c r="S236" i="21" s="1"/>
  <c r="AD236" i="21"/>
  <c r="Q237" i="21"/>
  <c r="S237" i="21"/>
  <c r="U237" i="21"/>
  <c r="W237" i="21"/>
  <c r="AA237" i="21" s="1"/>
  <c r="Y237" i="21"/>
  <c r="Z237" i="21" s="1"/>
  <c r="AB237" i="21"/>
  <c r="R237" i="21" s="1"/>
  <c r="AC237" i="21"/>
  <c r="AD237" i="21"/>
  <c r="T237" i="21" s="1"/>
  <c r="Q238" i="21"/>
  <c r="T238" i="21"/>
  <c r="U238" i="21"/>
  <c r="W238" i="21"/>
  <c r="Y238" i="21"/>
  <c r="Z238" i="21" s="1"/>
  <c r="AB238" i="21"/>
  <c r="R238" i="21" s="1"/>
  <c r="AC238" i="21"/>
  <c r="S238" i="21" s="1"/>
  <c r="AD238" i="21"/>
  <c r="Q239" i="21"/>
  <c r="U239" i="21"/>
  <c r="W239" i="21"/>
  <c r="AA239" i="21" s="1"/>
  <c r="Y239" i="21"/>
  <c r="Z239" i="21" s="1"/>
  <c r="AB239" i="21"/>
  <c r="R239" i="21" s="1"/>
  <c r="AC239" i="21"/>
  <c r="S239" i="21" s="1"/>
  <c r="AD239" i="21"/>
  <c r="T239" i="21" s="1"/>
  <c r="Q240" i="21"/>
  <c r="R240" i="21"/>
  <c r="U240" i="21"/>
  <c r="W240" i="21"/>
  <c r="AA240" i="21" s="1"/>
  <c r="X240" i="21"/>
  <c r="Y240" i="21"/>
  <c r="Z240" i="21" s="1"/>
  <c r="AB240" i="21"/>
  <c r="AC240" i="21"/>
  <c r="S240" i="21" s="1"/>
  <c r="AD240" i="21"/>
  <c r="T240" i="21" s="1"/>
  <c r="Q241" i="21"/>
  <c r="U241" i="21"/>
  <c r="W241" i="21"/>
  <c r="AA241" i="21" s="1"/>
  <c r="Y241" i="21"/>
  <c r="Z241" i="21" s="1"/>
  <c r="AB241" i="21"/>
  <c r="R241" i="21" s="1"/>
  <c r="AC241" i="21"/>
  <c r="S241" i="21" s="1"/>
  <c r="AD241" i="21"/>
  <c r="T241" i="21" s="1"/>
  <c r="Q242" i="21"/>
  <c r="U242" i="21"/>
  <c r="W242" i="21"/>
  <c r="X242" i="21" s="1"/>
  <c r="Y242" i="21"/>
  <c r="Z242" i="21" s="1"/>
  <c r="AB242" i="21"/>
  <c r="R242" i="21" s="1"/>
  <c r="AC242" i="21"/>
  <c r="S242" i="21" s="1"/>
  <c r="AD242" i="21"/>
  <c r="T242" i="21" s="1"/>
  <c r="Q243" i="21"/>
  <c r="U243" i="21"/>
  <c r="W243" i="21"/>
  <c r="Y243" i="21"/>
  <c r="Z243" i="21"/>
  <c r="AB243" i="21"/>
  <c r="R243" i="21" s="1"/>
  <c r="AC243" i="21"/>
  <c r="S243" i="21" s="1"/>
  <c r="AD243" i="21"/>
  <c r="T243" i="21" s="1"/>
  <c r="Q244" i="21"/>
  <c r="S244" i="21"/>
  <c r="T244" i="21"/>
  <c r="U244" i="21"/>
  <c r="W244" i="21"/>
  <c r="X244" i="21" s="1"/>
  <c r="Y244" i="21"/>
  <c r="Z244" i="21" s="1"/>
  <c r="AA244" i="21"/>
  <c r="AB244" i="21"/>
  <c r="R244" i="21" s="1"/>
  <c r="AC244" i="21"/>
  <c r="AD244" i="21"/>
  <c r="Q245" i="21"/>
  <c r="R245" i="21"/>
  <c r="S245" i="21"/>
  <c r="U245" i="21"/>
  <c r="W245" i="21"/>
  <c r="AA245" i="21" s="1"/>
  <c r="Y245" i="21"/>
  <c r="Z245" i="21" s="1"/>
  <c r="AB245" i="21"/>
  <c r="AC245" i="21"/>
  <c r="AD245" i="21"/>
  <c r="T245" i="21" s="1"/>
  <c r="Q246" i="21"/>
  <c r="R246" i="21"/>
  <c r="U246" i="21"/>
  <c r="W246" i="21"/>
  <c r="X246" i="21" s="1"/>
  <c r="Y246" i="21"/>
  <c r="Z246" i="21"/>
  <c r="AB246" i="21"/>
  <c r="AC246" i="21"/>
  <c r="S246" i="21" s="1"/>
  <c r="AD246" i="21"/>
  <c r="T246" i="21" s="1"/>
  <c r="Q247" i="21"/>
  <c r="U247" i="21"/>
  <c r="W247" i="21"/>
  <c r="AA247" i="21" s="1"/>
  <c r="X247" i="21"/>
  <c r="Y247" i="21"/>
  <c r="Z247" i="21" s="1"/>
  <c r="AB247" i="21"/>
  <c r="R247" i="21" s="1"/>
  <c r="AC247" i="21"/>
  <c r="S247" i="21" s="1"/>
  <c r="AD247" i="21"/>
  <c r="T247" i="21" s="1"/>
  <c r="Q248" i="21"/>
  <c r="U248" i="21"/>
  <c r="W248" i="21"/>
  <c r="AA248" i="21" s="1"/>
  <c r="Y248" i="21"/>
  <c r="Z248" i="21" s="1"/>
  <c r="AB248" i="21"/>
  <c r="R248" i="21" s="1"/>
  <c r="AC248" i="21"/>
  <c r="S248" i="21" s="1"/>
  <c r="AD248" i="21"/>
  <c r="T248" i="21" s="1"/>
  <c r="Q249" i="21"/>
  <c r="S249" i="21"/>
  <c r="T249" i="21"/>
  <c r="U249" i="21"/>
  <c r="W249" i="21"/>
  <c r="X249" i="21" s="1"/>
  <c r="Y249" i="21"/>
  <c r="Z249" i="21" s="1"/>
  <c r="AA249" i="21"/>
  <c r="AB249" i="21"/>
  <c r="R249" i="21" s="1"/>
  <c r="AC249" i="21"/>
  <c r="AD249" i="21"/>
  <c r="Q250" i="21"/>
  <c r="R250" i="21"/>
  <c r="S250" i="21"/>
  <c r="T250" i="21"/>
  <c r="U250" i="21"/>
  <c r="W250" i="21"/>
  <c r="Y250" i="21"/>
  <c r="Z250" i="21"/>
  <c r="AB250" i="21"/>
  <c r="AC250" i="21"/>
  <c r="AD250" i="21"/>
  <c r="Q251" i="21"/>
  <c r="R251" i="21"/>
  <c r="U251" i="21"/>
  <c r="W251" i="21"/>
  <c r="AA251" i="21" s="1"/>
  <c r="Y251" i="21"/>
  <c r="Z251" i="21" s="1"/>
  <c r="AB251" i="21"/>
  <c r="AC251" i="21"/>
  <c r="S251" i="21" s="1"/>
  <c r="AD251" i="21"/>
  <c r="T251" i="21" s="1"/>
  <c r="Q252" i="21"/>
  <c r="U252" i="21"/>
  <c r="W252" i="21"/>
  <c r="AA252" i="21" s="1"/>
  <c r="X252" i="21"/>
  <c r="Y252" i="21"/>
  <c r="Z252" i="21" s="1"/>
  <c r="AB252" i="21"/>
  <c r="R252" i="21" s="1"/>
  <c r="AC252" i="21"/>
  <c r="S252" i="21" s="1"/>
  <c r="AD252" i="21"/>
  <c r="T252" i="21" s="1"/>
  <c r="Q253" i="21"/>
  <c r="R253" i="21"/>
  <c r="U253" i="21"/>
  <c r="W253" i="21"/>
  <c r="Y253" i="21"/>
  <c r="Z253" i="21" s="1"/>
  <c r="AB253" i="21"/>
  <c r="AC253" i="21"/>
  <c r="S253" i="21" s="1"/>
  <c r="AD253" i="21"/>
  <c r="T253" i="21" s="1"/>
  <c r="Q254" i="21"/>
  <c r="U254" i="21"/>
  <c r="W254" i="21"/>
  <c r="Y254" i="21"/>
  <c r="Z254" i="21" s="1"/>
  <c r="AB254" i="21"/>
  <c r="R254" i="21" s="1"/>
  <c r="AC254" i="21"/>
  <c r="S254" i="21" s="1"/>
  <c r="AD254" i="21"/>
  <c r="T254" i="21" s="1"/>
  <c r="Q255" i="21"/>
  <c r="U255" i="21"/>
  <c r="W255" i="21"/>
  <c r="AA255" i="21" s="1"/>
  <c r="X255" i="21"/>
  <c r="Y255" i="21"/>
  <c r="Z255" i="21"/>
  <c r="AB255" i="21"/>
  <c r="R255" i="21" s="1"/>
  <c r="AC255" i="21"/>
  <c r="S255" i="21" s="1"/>
  <c r="AD255" i="21"/>
  <c r="T255" i="21" s="1"/>
  <c r="Q256" i="21"/>
  <c r="U256" i="21"/>
  <c r="W256" i="21"/>
  <c r="X256" i="21" s="1"/>
  <c r="Y256" i="21"/>
  <c r="Z256" i="21" s="1"/>
  <c r="AA256" i="21"/>
  <c r="AB256" i="21"/>
  <c r="R256" i="21" s="1"/>
  <c r="AC256" i="21"/>
  <c r="S256" i="21" s="1"/>
  <c r="AD256" i="21"/>
  <c r="T256" i="21" s="1"/>
  <c r="Q257" i="21"/>
  <c r="U257" i="21"/>
  <c r="W257" i="21"/>
  <c r="X257" i="21"/>
  <c r="Y257" i="21"/>
  <c r="Z257" i="21" s="1"/>
  <c r="AA257" i="21"/>
  <c r="AB257" i="21"/>
  <c r="R257" i="21" s="1"/>
  <c r="AC257" i="21"/>
  <c r="S257" i="21" s="1"/>
  <c r="AD257" i="21"/>
  <c r="T257" i="21" s="1"/>
  <c r="Q258" i="21"/>
  <c r="R258" i="21"/>
  <c r="U258" i="21"/>
  <c r="W258" i="21"/>
  <c r="X258" i="21"/>
  <c r="Y258" i="21"/>
  <c r="Z258" i="21"/>
  <c r="AA258" i="21"/>
  <c r="AB258" i="21"/>
  <c r="AC258" i="21"/>
  <c r="S258" i="21" s="1"/>
  <c r="AD258" i="21"/>
  <c r="T258" i="21" s="1"/>
  <c r="Q259" i="21"/>
  <c r="U259" i="21"/>
  <c r="W259" i="21"/>
  <c r="AA259" i="21" s="1"/>
  <c r="Y259" i="21"/>
  <c r="Z259" i="21" s="1"/>
  <c r="AB259" i="21"/>
  <c r="R259" i="21" s="1"/>
  <c r="AC259" i="21"/>
  <c r="S259" i="21" s="1"/>
  <c r="AD259" i="21"/>
  <c r="T259" i="21" s="1"/>
  <c r="Q260" i="21"/>
  <c r="T260" i="21"/>
  <c r="U260" i="21"/>
  <c r="W260" i="21"/>
  <c r="AA260" i="21" s="1"/>
  <c r="Y260" i="21"/>
  <c r="Z260" i="21" s="1"/>
  <c r="AB260" i="21"/>
  <c r="R260" i="21" s="1"/>
  <c r="AC260" i="21"/>
  <c r="S260" i="21" s="1"/>
  <c r="AD260" i="21"/>
  <c r="Q261" i="21"/>
  <c r="T261" i="21"/>
  <c r="U261" i="21"/>
  <c r="W261" i="21"/>
  <c r="AA261" i="21" s="1"/>
  <c r="Y261" i="21"/>
  <c r="Z261" i="21" s="1"/>
  <c r="AB261" i="21"/>
  <c r="R261" i="21" s="1"/>
  <c r="AC261" i="21"/>
  <c r="S261" i="21" s="1"/>
  <c r="AD261" i="21"/>
  <c r="Q262" i="21"/>
  <c r="R262" i="21"/>
  <c r="T262" i="21"/>
  <c r="U262" i="21"/>
  <c r="W262" i="21"/>
  <c r="X262" i="21" s="1"/>
  <c r="Y262" i="21"/>
  <c r="Z262" i="21" s="1"/>
  <c r="AB262" i="21"/>
  <c r="AC262" i="21"/>
  <c r="S262" i="21" s="1"/>
  <c r="AD262" i="21"/>
  <c r="Q263" i="21"/>
  <c r="T263" i="21"/>
  <c r="U263" i="21"/>
  <c r="W263" i="21"/>
  <c r="AA263" i="21" s="1"/>
  <c r="Y263" i="21"/>
  <c r="Z263" i="21"/>
  <c r="AB263" i="21"/>
  <c r="R263" i="21" s="1"/>
  <c r="AC263" i="21"/>
  <c r="S263" i="21" s="1"/>
  <c r="AD263" i="21"/>
  <c r="Q264" i="21"/>
  <c r="U264" i="21"/>
  <c r="W264" i="21"/>
  <c r="AA264" i="21" s="1"/>
  <c r="X264" i="21"/>
  <c r="Y264" i="21"/>
  <c r="Z264" i="21" s="1"/>
  <c r="AB264" i="21"/>
  <c r="R264" i="21" s="1"/>
  <c r="AC264" i="21"/>
  <c r="S264" i="21" s="1"/>
  <c r="AD264" i="21"/>
  <c r="T264" i="21" s="1"/>
  <c r="Q265" i="21"/>
  <c r="U265" i="21"/>
  <c r="W265" i="21"/>
  <c r="AA265" i="21" s="1"/>
  <c r="Y265" i="21"/>
  <c r="Z265" i="21" s="1"/>
  <c r="AB265" i="21"/>
  <c r="R265" i="21" s="1"/>
  <c r="AC265" i="21"/>
  <c r="S265" i="21" s="1"/>
  <c r="AD265" i="21"/>
  <c r="T265" i="21" s="1"/>
  <c r="Q266" i="21"/>
  <c r="U266" i="21"/>
  <c r="W266" i="21"/>
  <c r="X266" i="21" s="1"/>
  <c r="Y266" i="21"/>
  <c r="Z266" i="21" s="1"/>
  <c r="AB266" i="21"/>
  <c r="R266" i="21" s="1"/>
  <c r="AC266" i="21"/>
  <c r="S266" i="21" s="1"/>
  <c r="AD266" i="21"/>
  <c r="T266" i="21" s="1"/>
  <c r="Q267" i="21"/>
  <c r="U267" i="21"/>
  <c r="W267" i="21"/>
  <c r="X267" i="21"/>
  <c r="Y267" i="21"/>
  <c r="Z267" i="21" s="1"/>
  <c r="AA267" i="21"/>
  <c r="AB267" i="21"/>
  <c r="R267" i="21" s="1"/>
  <c r="AC267" i="21"/>
  <c r="S267" i="21" s="1"/>
  <c r="AD267" i="21"/>
  <c r="T267" i="21" s="1"/>
  <c r="Q268" i="21"/>
  <c r="U268" i="21"/>
  <c r="W268" i="21"/>
  <c r="X268" i="21" s="1"/>
  <c r="Y268" i="21"/>
  <c r="Z268" i="21" s="1"/>
  <c r="AA268" i="21"/>
  <c r="AB268" i="21"/>
  <c r="R268" i="21" s="1"/>
  <c r="AC268" i="21"/>
  <c r="S268" i="21" s="1"/>
  <c r="AD268" i="21"/>
  <c r="T268" i="21" s="1"/>
  <c r="Q269" i="21"/>
  <c r="S269" i="21"/>
  <c r="U269" i="21"/>
  <c r="W269" i="21"/>
  <c r="X269" i="21"/>
  <c r="Y269" i="21"/>
  <c r="Z269" i="21" s="1"/>
  <c r="AA269" i="21"/>
  <c r="AB269" i="21"/>
  <c r="R269" i="21" s="1"/>
  <c r="AC269" i="21"/>
  <c r="AD269" i="21"/>
  <c r="T269" i="21" s="1"/>
  <c r="Q270" i="21"/>
  <c r="R270" i="21"/>
  <c r="U270" i="21"/>
  <c r="W270" i="21"/>
  <c r="AA270" i="21" s="1"/>
  <c r="Y270" i="21"/>
  <c r="Z270" i="21" s="1"/>
  <c r="AB270" i="21"/>
  <c r="AC270" i="21"/>
  <c r="S270" i="21" s="1"/>
  <c r="AD270" i="21"/>
  <c r="T270" i="21" s="1"/>
  <c r="Q271" i="21"/>
  <c r="U271" i="21"/>
  <c r="W271" i="21"/>
  <c r="AA271" i="21" s="1"/>
  <c r="X271" i="21"/>
  <c r="Y271" i="21"/>
  <c r="Z271" i="21" s="1"/>
  <c r="AB271" i="21"/>
  <c r="R271" i="21" s="1"/>
  <c r="AC271" i="21"/>
  <c r="S271" i="21" s="1"/>
  <c r="AD271" i="21"/>
  <c r="T271" i="21" s="1"/>
  <c r="Q272" i="21"/>
  <c r="U272" i="21"/>
  <c r="W272" i="21"/>
  <c r="Y272" i="21"/>
  <c r="Z272" i="21" s="1"/>
  <c r="AB272" i="21"/>
  <c r="R272" i="21" s="1"/>
  <c r="AC272" i="21"/>
  <c r="S272" i="21" s="1"/>
  <c r="AD272" i="21"/>
  <c r="T272" i="21" s="1"/>
  <c r="Q273" i="21"/>
  <c r="T273" i="21"/>
  <c r="U273" i="21"/>
  <c r="W273" i="21"/>
  <c r="AA273" i="21" s="1"/>
  <c r="X273" i="21"/>
  <c r="Y273" i="21"/>
  <c r="Z273" i="21" s="1"/>
  <c r="AB273" i="21"/>
  <c r="R273" i="21" s="1"/>
  <c r="AC273" i="21"/>
  <c r="S273" i="21" s="1"/>
  <c r="AD273" i="21"/>
  <c r="Q274" i="21"/>
  <c r="S274" i="21"/>
  <c r="U274" i="21"/>
  <c r="W274" i="21"/>
  <c r="X274" i="21" s="1"/>
  <c r="Y274" i="21"/>
  <c r="Z274" i="21" s="1"/>
  <c r="AA274" i="21"/>
  <c r="AB274" i="21"/>
  <c r="R274" i="21" s="1"/>
  <c r="AC274" i="21"/>
  <c r="AD274" i="21"/>
  <c r="T274" i="21" s="1"/>
  <c r="Q275" i="21"/>
  <c r="U275" i="21"/>
  <c r="W275" i="21"/>
  <c r="Y275" i="21"/>
  <c r="Z275" i="21" s="1"/>
  <c r="AB275" i="21"/>
  <c r="R275" i="21" s="1"/>
  <c r="AC275" i="21"/>
  <c r="S275" i="21" s="1"/>
  <c r="AD275" i="21"/>
  <c r="T275" i="21" s="1"/>
  <c r="Q276" i="21"/>
  <c r="R276" i="21"/>
  <c r="U276" i="21"/>
  <c r="W276" i="21"/>
  <c r="AA276" i="21" s="1"/>
  <c r="X276" i="21"/>
  <c r="Y276" i="21"/>
  <c r="Z276" i="21" s="1"/>
  <c r="AB276" i="21"/>
  <c r="AC276" i="21"/>
  <c r="S276" i="21" s="1"/>
  <c r="AD276" i="21"/>
  <c r="T276" i="21" s="1"/>
  <c r="Q277" i="21"/>
  <c r="T277" i="21"/>
  <c r="U277" i="21"/>
  <c r="W277" i="21"/>
  <c r="AA277" i="21" s="1"/>
  <c r="Y277" i="21"/>
  <c r="Z277" i="21" s="1"/>
  <c r="AB277" i="21"/>
  <c r="R277" i="21" s="1"/>
  <c r="AC277" i="21"/>
  <c r="S277" i="21" s="1"/>
  <c r="AD277" i="21"/>
  <c r="Q278" i="21"/>
  <c r="U278" i="21"/>
  <c r="W278" i="21"/>
  <c r="X278" i="21" s="1"/>
  <c r="Y278" i="21"/>
  <c r="Z278" i="21" s="1"/>
  <c r="AA278" i="21"/>
  <c r="AB278" i="21"/>
  <c r="R278" i="21" s="1"/>
  <c r="AC278" i="21"/>
  <c r="S278" i="21" s="1"/>
  <c r="AD278" i="21"/>
  <c r="T278" i="21" s="1"/>
  <c r="Q279" i="21"/>
  <c r="U279" i="21"/>
  <c r="W279" i="21"/>
  <c r="X279" i="21" s="1"/>
  <c r="Y279" i="21"/>
  <c r="Z279" i="21" s="1"/>
  <c r="AA279" i="21"/>
  <c r="AB279" i="21"/>
  <c r="R279" i="21" s="1"/>
  <c r="AC279" i="21"/>
  <c r="S279" i="21" s="1"/>
  <c r="AD279" i="21"/>
  <c r="T279" i="21" s="1"/>
  <c r="Q280" i="21"/>
  <c r="U280" i="21"/>
  <c r="W280" i="21"/>
  <c r="Y280" i="21"/>
  <c r="Z280" i="21" s="1"/>
  <c r="AB280" i="21"/>
  <c r="R280" i="21" s="1"/>
  <c r="AC280" i="21"/>
  <c r="S280" i="21" s="1"/>
  <c r="AD280" i="21"/>
  <c r="T280" i="21" s="1"/>
  <c r="Q281" i="21"/>
  <c r="U281" i="21"/>
  <c r="W281" i="21"/>
  <c r="X281" i="21" s="1"/>
  <c r="Y281" i="21"/>
  <c r="Z281" i="21" s="1"/>
  <c r="AA281" i="21"/>
  <c r="AB281" i="21"/>
  <c r="R281" i="21" s="1"/>
  <c r="AC281" i="21"/>
  <c r="S281" i="21" s="1"/>
  <c r="AD281" i="21"/>
  <c r="T281" i="21" s="1"/>
  <c r="Q282" i="21"/>
  <c r="U282" i="21"/>
  <c r="W282" i="21"/>
  <c r="AA282" i="21" s="1"/>
  <c r="X282" i="21"/>
  <c r="Y282" i="21"/>
  <c r="Z282" i="21" s="1"/>
  <c r="AB282" i="21"/>
  <c r="R282" i="21" s="1"/>
  <c r="AC282" i="21"/>
  <c r="S282" i="21" s="1"/>
  <c r="AD282" i="21"/>
  <c r="T282" i="21" s="1"/>
  <c r="Q283" i="21"/>
  <c r="U283" i="21"/>
  <c r="W283" i="21"/>
  <c r="AA283" i="21" s="1"/>
  <c r="Y283" i="21"/>
  <c r="Z283" i="21"/>
  <c r="AB283" i="21"/>
  <c r="R283" i="21" s="1"/>
  <c r="AC283" i="21"/>
  <c r="S283" i="21" s="1"/>
  <c r="AD283" i="21"/>
  <c r="T283" i="21" s="1"/>
  <c r="Q284" i="21"/>
  <c r="T284" i="21"/>
  <c r="U284" i="21"/>
  <c r="W284" i="21"/>
  <c r="X284" i="21" s="1"/>
  <c r="Y284" i="21"/>
  <c r="Z284" i="21"/>
  <c r="AB284" i="21"/>
  <c r="R284" i="21" s="1"/>
  <c r="AC284" i="21"/>
  <c r="S284" i="21" s="1"/>
  <c r="AD284" i="21"/>
  <c r="Q285" i="21"/>
  <c r="S285" i="21"/>
  <c r="U285" i="21"/>
  <c r="W285" i="21"/>
  <c r="X285" i="21" s="1"/>
  <c r="Y285" i="21"/>
  <c r="Z285" i="21"/>
  <c r="AA285" i="21"/>
  <c r="AB285" i="21"/>
  <c r="R285" i="21" s="1"/>
  <c r="AC285" i="21"/>
  <c r="AD285" i="21"/>
  <c r="T285" i="21" s="1"/>
  <c r="Q286" i="21"/>
  <c r="U286" i="21"/>
  <c r="W286" i="21"/>
  <c r="AA286" i="21" s="1"/>
  <c r="Y286" i="21"/>
  <c r="Z286" i="21" s="1"/>
  <c r="AB286" i="21"/>
  <c r="R286" i="21" s="1"/>
  <c r="AC286" i="21"/>
  <c r="S286" i="21" s="1"/>
  <c r="AD286" i="21"/>
  <c r="T286" i="21" s="1"/>
  <c r="Q287" i="21"/>
  <c r="R287" i="21"/>
  <c r="S287" i="21"/>
  <c r="U287" i="21"/>
  <c r="W287" i="21"/>
  <c r="AA287" i="21" s="1"/>
  <c r="X287" i="21"/>
  <c r="Y287" i="21"/>
  <c r="Z287" i="21" s="1"/>
  <c r="AB287" i="21"/>
  <c r="AC287" i="21"/>
  <c r="AD287" i="21"/>
  <c r="T287" i="21" s="1"/>
  <c r="Q288" i="21"/>
  <c r="S288" i="21"/>
  <c r="T288" i="21"/>
  <c r="U288" i="21"/>
  <c r="W288" i="21"/>
  <c r="Y288" i="21"/>
  <c r="Z288" i="21" s="1"/>
  <c r="AB288" i="21"/>
  <c r="R288" i="21" s="1"/>
  <c r="AC288" i="21"/>
  <c r="AD288" i="21"/>
  <c r="Q289" i="21"/>
  <c r="R289" i="21"/>
  <c r="T289" i="21"/>
  <c r="U289" i="21"/>
  <c r="W289" i="21"/>
  <c r="AA289" i="21" s="1"/>
  <c r="Y289" i="21"/>
  <c r="Z289" i="21" s="1"/>
  <c r="AB289" i="21"/>
  <c r="AC289" i="21"/>
  <c r="S289" i="21" s="1"/>
  <c r="AD289" i="21"/>
  <c r="Q290" i="21"/>
  <c r="S290" i="21"/>
  <c r="U290" i="21"/>
  <c r="W290" i="21"/>
  <c r="Y290" i="21"/>
  <c r="Z290" i="21" s="1"/>
  <c r="AB290" i="21"/>
  <c r="R290" i="21" s="1"/>
  <c r="AC290" i="21"/>
  <c r="AD290" i="21"/>
  <c r="T290" i="21" s="1"/>
  <c r="Q291" i="21"/>
  <c r="T291" i="21"/>
  <c r="U291" i="21"/>
  <c r="W291" i="21"/>
  <c r="X291" i="21" s="1"/>
  <c r="Y291" i="21"/>
  <c r="Z291" i="21" s="1"/>
  <c r="AA291" i="21"/>
  <c r="AB291" i="21"/>
  <c r="R291" i="21" s="1"/>
  <c r="AC291" i="21"/>
  <c r="S291" i="21" s="1"/>
  <c r="AD291" i="21"/>
  <c r="Q292" i="21"/>
  <c r="T292" i="21"/>
  <c r="U292" i="21"/>
  <c r="W292" i="21"/>
  <c r="X292" i="21" s="1"/>
  <c r="Y292" i="21"/>
  <c r="Z292" i="21" s="1"/>
  <c r="AB292" i="21"/>
  <c r="R292" i="21" s="1"/>
  <c r="AC292" i="21"/>
  <c r="S292" i="21" s="1"/>
  <c r="AD292" i="21"/>
  <c r="Q293" i="21"/>
  <c r="U293" i="21"/>
  <c r="W293" i="21"/>
  <c r="Y293" i="21"/>
  <c r="Z293" i="21" s="1"/>
  <c r="AB293" i="21"/>
  <c r="R293" i="21" s="1"/>
  <c r="AC293" i="21"/>
  <c r="S293" i="21" s="1"/>
  <c r="AD293" i="21"/>
  <c r="T293" i="21" s="1"/>
  <c r="Q294" i="21"/>
  <c r="U294" i="21"/>
  <c r="W294" i="21"/>
  <c r="AA294" i="21" s="1"/>
  <c r="Y294" i="21"/>
  <c r="Z294" i="21" s="1"/>
  <c r="AB294" i="21"/>
  <c r="R294" i="21" s="1"/>
  <c r="AC294" i="21"/>
  <c r="S294" i="21" s="1"/>
  <c r="AD294" i="21"/>
  <c r="T294" i="21" s="1"/>
  <c r="Q295" i="21"/>
  <c r="U295" i="21"/>
  <c r="W295" i="21"/>
  <c r="AA295" i="21" s="1"/>
  <c r="X295" i="21"/>
  <c r="Y295" i="21"/>
  <c r="Z295" i="21" s="1"/>
  <c r="AB295" i="21"/>
  <c r="R295" i="21" s="1"/>
  <c r="AC295" i="21"/>
  <c r="S295" i="21" s="1"/>
  <c r="AD295" i="21"/>
  <c r="T295" i="21" s="1"/>
  <c r="Q296" i="21"/>
  <c r="U296" i="21"/>
  <c r="W296" i="21"/>
  <c r="X296" i="21" s="1"/>
  <c r="Y296" i="21"/>
  <c r="Z296" i="21"/>
  <c r="AA296" i="21"/>
  <c r="AB296" i="21"/>
  <c r="R296" i="21" s="1"/>
  <c r="AC296" i="21"/>
  <c r="S296" i="21" s="1"/>
  <c r="AD296" i="21"/>
  <c r="T296" i="21" s="1"/>
  <c r="Q297" i="21"/>
  <c r="T297" i="21"/>
  <c r="U297" i="21"/>
  <c r="W297" i="21"/>
  <c r="X297" i="21" s="1"/>
  <c r="Y297" i="21"/>
  <c r="Z297" i="21"/>
  <c r="AA297" i="21"/>
  <c r="AB297" i="21"/>
  <c r="R297" i="21" s="1"/>
  <c r="AC297" i="21"/>
  <c r="S297" i="21" s="1"/>
  <c r="AD297" i="21"/>
  <c r="Q298" i="21"/>
  <c r="U298" i="21"/>
  <c r="W298" i="21"/>
  <c r="X298" i="21" s="1"/>
  <c r="Y298" i="21"/>
  <c r="Z298" i="21" s="1"/>
  <c r="AA298" i="21"/>
  <c r="AB298" i="21"/>
  <c r="R298" i="21" s="1"/>
  <c r="AC298" i="21"/>
  <c r="S298" i="21" s="1"/>
  <c r="AD298" i="21"/>
  <c r="T298" i="21" s="1"/>
  <c r="Q299" i="21"/>
  <c r="U299" i="21"/>
  <c r="W299" i="21"/>
  <c r="Y299" i="21"/>
  <c r="Z299" i="21"/>
  <c r="AB299" i="21"/>
  <c r="R299" i="21" s="1"/>
  <c r="AC299" i="21"/>
  <c r="S299" i="21" s="1"/>
  <c r="AD299" i="21"/>
  <c r="T299" i="21" s="1"/>
  <c r="Q300" i="21"/>
  <c r="R300" i="21"/>
  <c r="U300" i="21"/>
  <c r="W300" i="21"/>
  <c r="Y300" i="21"/>
  <c r="Z300" i="21" s="1"/>
  <c r="AB300" i="21"/>
  <c r="AC300" i="21"/>
  <c r="S300" i="21" s="1"/>
  <c r="AD300" i="21"/>
  <c r="T300" i="21" s="1"/>
  <c r="Q301" i="21"/>
  <c r="U301" i="21"/>
  <c r="W301" i="21"/>
  <c r="Y301" i="21"/>
  <c r="Z301" i="21" s="1"/>
  <c r="AB301" i="21"/>
  <c r="R301" i="21" s="1"/>
  <c r="AC301" i="21"/>
  <c r="S301" i="21" s="1"/>
  <c r="AD301" i="21"/>
  <c r="T301" i="21" s="1"/>
  <c r="Q302" i="21"/>
  <c r="U302" i="21"/>
  <c r="W302" i="21"/>
  <c r="X302" i="21" s="1"/>
  <c r="Y302" i="21"/>
  <c r="Z302" i="21" s="1"/>
  <c r="AA302" i="21"/>
  <c r="AB302" i="21"/>
  <c r="R302" i="21" s="1"/>
  <c r="AC302" i="21"/>
  <c r="S302" i="21" s="1"/>
  <c r="AD302" i="21"/>
  <c r="T302" i="21" s="1"/>
  <c r="Q303" i="21"/>
  <c r="U303" i="21"/>
  <c r="W303" i="21"/>
  <c r="X303" i="21" s="1"/>
  <c r="Y303" i="21"/>
  <c r="Z303" i="21" s="1"/>
  <c r="AA303" i="21"/>
  <c r="AB303" i="21"/>
  <c r="R303" i="21" s="1"/>
  <c r="AC303" i="21"/>
  <c r="S303" i="21" s="1"/>
  <c r="AD303" i="21"/>
  <c r="T303" i="21" s="1"/>
  <c r="Q304" i="21"/>
  <c r="T304" i="21"/>
  <c r="U304" i="21"/>
  <c r="W304" i="21"/>
  <c r="X304" i="21" s="1"/>
  <c r="Y304" i="21"/>
  <c r="Z304" i="21" s="1"/>
  <c r="AA304" i="21"/>
  <c r="AB304" i="21"/>
  <c r="R304" i="21" s="1"/>
  <c r="AC304" i="21"/>
  <c r="S304" i="21" s="1"/>
  <c r="AD304" i="21"/>
  <c r="Q305" i="21"/>
  <c r="T305" i="21"/>
  <c r="U305" i="21"/>
  <c r="W305" i="21"/>
  <c r="X305" i="21" s="1"/>
  <c r="Y305" i="21"/>
  <c r="Z305" i="21" s="1"/>
  <c r="AB305" i="21"/>
  <c r="R305" i="21" s="1"/>
  <c r="AC305" i="21"/>
  <c r="S305" i="21" s="1"/>
  <c r="AD305" i="21"/>
  <c r="Q306" i="21"/>
  <c r="S306" i="21"/>
  <c r="U306" i="21"/>
  <c r="W306" i="21"/>
  <c r="Y306" i="21"/>
  <c r="Z306" i="21"/>
  <c r="AB306" i="21"/>
  <c r="R306" i="21" s="1"/>
  <c r="AC306" i="21"/>
  <c r="AD306" i="21"/>
  <c r="T306" i="21" s="1"/>
  <c r="Q307" i="21"/>
  <c r="U307" i="21"/>
  <c r="W307" i="21"/>
  <c r="X307" i="21" s="1"/>
  <c r="Y307" i="21"/>
  <c r="Z307" i="21" s="1"/>
  <c r="AA307" i="21"/>
  <c r="AB307" i="21"/>
  <c r="R307" i="21" s="1"/>
  <c r="AC307" i="21"/>
  <c r="S307" i="21" s="1"/>
  <c r="AD307" i="21"/>
  <c r="T307" i="21" s="1"/>
  <c r="Q308" i="21"/>
  <c r="U308" i="21"/>
  <c r="W308" i="21"/>
  <c r="AA308" i="21" s="1"/>
  <c r="Y308" i="21"/>
  <c r="Z308" i="21" s="1"/>
  <c r="AB308" i="21"/>
  <c r="R308" i="21" s="1"/>
  <c r="AC308" i="21"/>
  <c r="S308" i="21" s="1"/>
  <c r="AD308" i="21"/>
  <c r="T308" i="21" s="1"/>
  <c r="Q309" i="21"/>
  <c r="U309" i="21"/>
  <c r="W309" i="21"/>
  <c r="AA309" i="21" s="1"/>
  <c r="Y309" i="21"/>
  <c r="Z309" i="21" s="1"/>
  <c r="AB309" i="21"/>
  <c r="R309" i="21" s="1"/>
  <c r="AC309" i="21"/>
  <c r="S309" i="21" s="1"/>
  <c r="AD309" i="21"/>
  <c r="T309" i="21" s="1"/>
  <c r="Q310" i="21"/>
  <c r="T310" i="21"/>
  <c r="U310" i="21"/>
  <c r="W310" i="21"/>
  <c r="AA310" i="21" s="1"/>
  <c r="X310" i="21"/>
  <c r="Y310" i="21"/>
  <c r="Z310" i="21" s="1"/>
  <c r="AB310" i="21"/>
  <c r="R310" i="21" s="1"/>
  <c r="AC310" i="21"/>
  <c r="S310" i="21" s="1"/>
  <c r="AD310" i="21"/>
  <c r="Q311" i="21"/>
  <c r="S311" i="21"/>
  <c r="U311" i="21"/>
  <c r="W311" i="21"/>
  <c r="X311" i="21" s="1"/>
  <c r="Y311" i="21"/>
  <c r="Z311" i="21"/>
  <c r="AB311" i="21"/>
  <c r="R311" i="21" s="1"/>
  <c r="AC311" i="21"/>
  <c r="AD311" i="21"/>
  <c r="T311" i="21" s="1"/>
  <c r="Q312" i="21"/>
  <c r="R312" i="21"/>
  <c r="S312" i="21"/>
  <c r="T312" i="21"/>
  <c r="U312" i="21"/>
  <c r="W312" i="21"/>
  <c r="AA312" i="21" s="1"/>
  <c r="Y312" i="21"/>
  <c r="Z312" i="21" s="1"/>
  <c r="AB312" i="21"/>
  <c r="AC312" i="21"/>
  <c r="AD312" i="21"/>
  <c r="Q313" i="21"/>
  <c r="S313" i="21"/>
  <c r="T313" i="21"/>
  <c r="U313" i="21"/>
  <c r="W313" i="21"/>
  <c r="AA313" i="21" s="1"/>
  <c r="Y313" i="21"/>
  <c r="Z313" i="21" s="1"/>
  <c r="AB313" i="21"/>
  <c r="R313" i="21" s="1"/>
  <c r="AC313" i="21"/>
  <c r="AD313" i="21"/>
  <c r="Q314" i="21"/>
  <c r="U314" i="21"/>
  <c r="W314" i="21"/>
  <c r="AA314" i="21" s="1"/>
  <c r="X314" i="21"/>
  <c r="Y314" i="21"/>
  <c r="Z314" i="21" s="1"/>
  <c r="AB314" i="21"/>
  <c r="R314" i="21" s="1"/>
  <c r="AC314" i="21"/>
  <c r="S314" i="21" s="1"/>
  <c r="AD314" i="21"/>
  <c r="T314" i="21" s="1"/>
  <c r="Q315" i="21"/>
  <c r="U315" i="21"/>
  <c r="W315" i="21"/>
  <c r="Y315" i="21"/>
  <c r="Z315" i="21" s="1"/>
  <c r="AB315" i="21"/>
  <c r="R315" i="21" s="1"/>
  <c r="AC315" i="21"/>
  <c r="S315" i="21" s="1"/>
  <c r="AD315" i="21"/>
  <c r="T315" i="21" s="1"/>
  <c r="Q316" i="21"/>
  <c r="T316" i="21"/>
  <c r="U316" i="21"/>
  <c r="W316" i="21"/>
  <c r="X316" i="21" s="1"/>
  <c r="Y316" i="21"/>
  <c r="Z316" i="21" s="1"/>
  <c r="AB316" i="21"/>
  <c r="R316" i="21" s="1"/>
  <c r="AC316" i="21"/>
  <c r="S316" i="21" s="1"/>
  <c r="AD316" i="21"/>
  <c r="Q317" i="21"/>
  <c r="S317" i="21"/>
  <c r="T317" i="21"/>
  <c r="U317" i="21"/>
  <c r="W317" i="21"/>
  <c r="Y317" i="21"/>
  <c r="Z317" i="21" s="1"/>
  <c r="AB317" i="21"/>
  <c r="R317" i="21" s="1"/>
  <c r="AC317" i="21"/>
  <c r="AD317" i="21"/>
  <c r="Q318" i="21"/>
  <c r="U318" i="21"/>
  <c r="W318" i="21"/>
  <c r="AA318" i="21" s="1"/>
  <c r="Y318" i="21"/>
  <c r="Z318" i="21"/>
  <c r="AB318" i="21"/>
  <c r="R318" i="21" s="1"/>
  <c r="AC318" i="21"/>
  <c r="S318" i="21" s="1"/>
  <c r="AD318" i="21"/>
  <c r="T318" i="21" s="1"/>
  <c r="Q319" i="21"/>
  <c r="U319" i="21"/>
  <c r="W319" i="21"/>
  <c r="AA319" i="21" s="1"/>
  <c r="X319" i="21"/>
  <c r="Y319" i="21"/>
  <c r="Z319" i="21" s="1"/>
  <c r="AB319" i="21"/>
  <c r="R319" i="21" s="1"/>
  <c r="AC319" i="21"/>
  <c r="S319" i="21" s="1"/>
  <c r="AD319" i="21"/>
  <c r="T319" i="21" s="1"/>
  <c r="Q320" i="21"/>
  <c r="U320" i="21"/>
  <c r="W320" i="21"/>
  <c r="AA320" i="21" s="1"/>
  <c r="X320" i="21"/>
  <c r="Y320" i="21"/>
  <c r="Z320" i="21"/>
  <c r="AB320" i="21"/>
  <c r="R320" i="21" s="1"/>
  <c r="AC320" i="21"/>
  <c r="S320" i="21" s="1"/>
  <c r="AD320" i="21"/>
  <c r="T320" i="21" s="1"/>
  <c r="Q321" i="21"/>
  <c r="T321" i="21"/>
  <c r="U321" i="21"/>
  <c r="W321" i="21"/>
  <c r="AA321" i="21" s="1"/>
  <c r="X321" i="21"/>
  <c r="Y321" i="21"/>
  <c r="Z321" i="21" s="1"/>
  <c r="AB321" i="21"/>
  <c r="R321" i="21" s="1"/>
  <c r="AC321" i="21"/>
  <c r="S321" i="21" s="1"/>
  <c r="AD321" i="21"/>
  <c r="Q322" i="21"/>
  <c r="S322" i="21"/>
  <c r="T322" i="21"/>
  <c r="U322" i="21"/>
  <c r="W322" i="21"/>
  <c r="X322" i="21" s="1"/>
  <c r="Y322" i="21"/>
  <c r="Z322" i="21" s="1"/>
  <c r="AA322" i="21"/>
  <c r="AB322" i="21"/>
  <c r="R322" i="21" s="1"/>
  <c r="AC322" i="21"/>
  <c r="AD322" i="21"/>
  <c r="Q323" i="21"/>
  <c r="S323" i="21"/>
  <c r="U323" i="21"/>
  <c r="W323" i="21"/>
  <c r="X323" i="21" s="1"/>
  <c r="Y323" i="21"/>
  <c r="Z323" i="21" s="1"/>
  <c r="AA323" i="21"/>
  <c r="AB323" i="21"/>
  <c r="R323" i="21" s="1"/>
  <c r="AC323" i="21"/>
  <c r="AD323" i="21"/>
  <c r="T323" i="21" s="1"/>
  <c r="Q324" i="21"/>
  <c r="R324" i="21"/>
  <c r="U324" i="21"/>
  <c r="W324" i="21"/>
  <c r="AA324" i="21" s="1"/>
  <c r="Y324" i="21"/>
  <c r="Z324" i="21"/>
  <c r="AB324" i="21"/>
  <c r="AC324" i="21"/>
  <c r="S324" i="21" s="1"/>
  <c r="AD324" i="21"/>
  <c r="T324" i="21" s="1"/>
  <c r="Q325" i="21"/>
  <c r="R325" i="21"/>
  <c r="U325" i="21"/>
  <c r="W325" i="21"/>
  <c r="AA325" i="21" s="1"/>
  <c r="Y325" i="21"/>
  <c r="Z325" i="21" s="1"/>
  <c r="AB325" i="21"/>
  <c r="AC325" i="21"/>
  <c r="S325" i="21" s="1"/>
  <c r="AD325" i="21"/>
  <c r="T325" i="21" s="1"/>
  <c r="Q326" i="21"/>
  <c r="R326" i="21"/>
  <c r="U326" i="21"/>
  <c r="W326" i="21"/>
  <c r="AA326" i="21" s="1"/>
  <c r="X326" i="21"/>
  <c r="Y326" i="21"/>
  <c r="Z326" i="21" s="1"/>
  <c r="AB326" i="21"/>
  <c r="AC326" i="21"/>
  <c r="S326" i="21" s="1"/>
  <c r="AD326" i="21"/>
  <c r="T326" i="21" s="1"/>
  <c r="Q327" i="21"/>
  <c r="R327" i="21"/>
  <c r="U327" i="21"/>
  <c r="W327" i="21"/>
  <c r="X327" i="21" s="1"/>
  <c r="Y327" i="21"/>
  <c r="Z327" i="21" s="1"/>
  <c r="AA327" i="21"/>
  <c r="AB327" i="21"/>
  <c r="AC327" i="21"/>
  <c r="S327" i="21" s="1"/>
  <c r="AD327" i="21"/>
  <c r="T327" i="21" s="1"/>
  <c r="Q328" i="21"/>
  <c r="T328" i="21"/>
  <c r="U328" i="21"/>
  <c r="W328" i="21"/>
  <c r="X328" i="21" s="1"/>
  <c r="Y328" i="21"/>
  <c r="Z328" i="21"/>
  <c r="AB328" i="21"/>
  <c r="R328" i="21" s="1"/>
  <c r="AC328" i="21"/>
  <c r="S328" i="21" s="1"/>
  <c r="AD328" i="21"/>
  <c r="Q329" i="21"/>
  <c r="T329" i="21"/>
  <c r="U329" i="21"/>
  <c r="W329" i="21"/>
  <c r="Y329" i="21"/>
  <c r="Z329" i="21"/>
  <c r="AB329" i="21"/>
  <c r="R329" i="21" s="1"/>
  <c r="AC329" i="21"/>
  <c r="S329" i="21" s="1"/>
  <c r="AD329" i="21"/>
  <c r="Q330" i="21"/>
  <c r="U330" i="21"/>
  <c r="W330" i="21"/>
  <c r="AA330" i="21" s="1"/>
  <c r="Y330" i="21"/>
  <c r="Z330" i="21"/>
  <c r="AB330" i="21"/>
  <c r="R330" i="21" s="1"/>
  <c r="AC330" i="21"/>
  <c r="S330" i="21" s="1"/>
  <c r="AD330" i="21"/>
  <c r="T330" i="21" s="1"/>
  <c r="Q331" i="21"/>
  <c r="R331" i="21"/>
  <c r="U331" i="21"/>
  <c r="W331" i="21"/>
  <c r="X331" i="21" s="1"/>
  <c r="Y331" i="21"/>
  <c r="Z331" i="21" s="1"/>
  <c r="AB331" i="21"/>
  <c r="AC331" i="21"/>
  <c r="S331" i="21" s="1"/>
  <c r="AD331" i="21"/>
  <c r="T331" i="21" s="1"/>
  <c r="Q332" i="21"/>
  <c r="U332" i="21"/>
  <c r="W332" i="21"/>
  <c r="AA332" i="21" s="1"/>
  <c r="Y332" i="21"/>
  <c r="Z332" i="21" s="1"/>
  <c r="AB332" i="21"/>
  <c r="R332" i="21" s="1"/>
  <c r="AC332" i="21"/>
  <c r="S332" i="21" s="1"/>
  <c r="AD332" i="21"/>
  <c r="T332" i="21" s="1"/>
  <c r="Q333" i="21"/>
  <c r="T333" i="21"/>
  <c r="U333" i="21"/>
  <c r="W333" i="21"/>
  <c r="AA333" i="21" s="1"/>
  <c r="Y333" i="21"/>
  <c r="Z333" i="21" s="1"/>
  <c r="AB333" i="21"/>
  <c r="R333" i="21" s="1"/>
  <c r="AC333" i="21"/>
  <c r="S333" i="21" s="1"/>
  <c r="AD333" i="21"/>
  <c r="Q334" i="21"/>
  <c r="T334" i="21"/>
  <c r="U334" i="21"/>
  <c r="W334" i="21"/>
  <c r="AA334" i="21" s="1"/>
  <c r="Y334" i="21"/>
  <c r="Z334" i="21" s="1"/>
  <c r="AB334" i="21"/>
  <c r="R334" i="21" s="1"/>
  <c r="AC334" i="21"/>
  <c r="S334" i="21" s="1"/>
  <c r="AD334" i="21"/>
  <c r="Q335" i="21"/>
  <c r="U335" i="21"/>
  <c r="W335" i="21"/>
  <c r="X335" i="21" s="1"/>
  <c r="Y335" i="21"/>
  <c r="Z335" i="21"/>
  <c r="AB335" i="21"/>
  <c r="R335" i="21" s="1"/>
  <c r="AC335" i="21"/>
  <c r="S335" i="21" s="1"/>
  <c r="AD335" i="21"/>
  <c r="T335" i="21" s="1"/>
  <c r="Q336" i="21"/>
  <c r="U336" i="21"/>
  <c r="W336" i="21"/>
  <c r="AA336" i="21" s="1"/>
  <c r="Y336" i="21"/>
  <c r="Z336" i="21" s="1"/>
  <c r="AB336" i="21"/>
  <c r="R336" i="21" s="1"/>
  <c r="AC336" i="21"/>
  <c r="S336" i="21" s="1"/>
  <c r="AD336" i="21"/>
  <c r="T336" i="21" s="1"/>
  <c r="Q337" i="21"/>
  <c r="U337" i="21"/>
  <c r="W337" i="21"/>
  <c r="AA337" i="21" s="1"/>
  <c r="X337" i="21"/>
  <c r="Y337" i="21"/>
  <c r="Z337" i="21" s="1"/>
  <c r="AB337" i="21"/>
  <c r="R337" i="21" s="1"/>
  <c r="AC337" i="21"/>
  <c r="S337" i="21" s="1"/>
  <c r="AD337" i="21"/>
  <c r="T337" i="21" s="1"/>
  <c r="Q338" i="21"/>
  <c r="U338" i="21"/>
  <c r="W338" i="21"/>
  <c r="AA338" i="21" s="1"/>
  <c r="Y338" i="21"/>
  <c r="Z338" i="21" s="1"/>
  <c r="AB338" i="21"/>
  <c r="R338" i="21" s="1"/>
  <c r="AC338" i="21"/>
  <c r="S338" i="21" s="1"/>
  <c r="AD338" i="21"/>
  <c r="T338" i="21" s="1"/>
  <c r="Q339" i="21"/>
  <c r="U339" i="21"/>
  <c r="W339" i="21"/>
  <c r="X339" i="21" s="1"/>
  <c r="Y339" i="21"/>
  <c r="Z339" i="21" s="1"/>
  <c r="AA339" i="21"/>
  <c r="AB339" i="21"/>
  <c r="R339" i="21" s="1"/>
  <c r="AC339" i="21"/>
  <c r="S339" i="21" s="1"/>
  <c r="AD339" i="21"/>
  <c r="T339" i="21" s="1"/>
  <c r="Q340" i="21"/>
  <c r="T340" i="21"/>
  <c r="U340" i="21"/>
  <c r="W340" i="21"/>
  <c r="X340" i="21" s="1"/>
  <c r="Y340" i="21"/>
  <c r="Z340" i="21"/>
  <c r="AB340" i="21"/>
  <c r="R340" i="21" s="1"/>
  <c r="AC340" i="21"/>
  <c r="S340" i="21" s="1"/>
  <c r="AD340" i="21"/>
  <c r="Q341" i="21"/>
  <c r="U341" i="21"/>
  <c r="W341" i="21"/>
  <c r="X341" i="21" s="1"/>
  <c r="Y341" i="21"/>
  <c r="Z341" i="21"/>
  <c r="AA341" i="21"/>
  <c r="AB341" i="21"/>
  <c r="R341" i="21" s="1"/>
  <c r="AC341" i="21"/>
  <c r="S341" i="21" s="1"/>
  <c r="AD341" i="21"/>
  <c r="T341" i="21" s="1"/>
  <c r="Q342" i="21"/>
  <c r="R342" i="21"/>
  <c r="U342" i="21"/>
  <c r="W342" i="21"/>
  <c r="X342" i="21" s="1"/>
  <c r="Y342" i="21"/>
  <c r="Z342" i="21" s="1"/>
  <c r="AA342" i="21"/>
  <c r="AB342" i="21"/>
  <c r="AC342" i="21"/>
  <c r="S342" i="21" s="1"/>
  <c r="AD342" i="21"/>
  <c r="T342" i="21" s="1"/>
  <c r="Q343" i="21"/>
  <c r="R343" i="21"/>
  <c r="U343" i="21"/>
  <c r="W343" i="21"/>
  <c r="AA343" i="21" s="1"/>
  <c r="X343" i="21"/>
  <c r="Y343" i="21"/>
  <c r="Z343" i="21" s="1"/>
  <c r="AB343" i="21"/>
  <c r="AC343" i="21"/>
  <c r="S343" i="21" s="1"/>
  <c r="AD343" i="21"/>
  <c r="T343" i="21" s="1"/>
  <c r="Q344" i="21"/>
  <c r="U344" i="21"/>
  <c r="W344" i="21"/>
  <c r="Y344" i="21"/>
  <c r="Z344" i="21"/>
  <c r="AB344" i="21"/>
  <c r="R344" i="21" s="1"/>
  <c r="AC344" i="21"/>
  <c r="S344" i="21" s="1"/>
  <c r="AD344" i="21"/>
  <c r="T344" i="21" s="1"/>
  <c r="Q345" i="21"/>
  <c r="U345" i="21"/>
  <c r="W345" i="21"/>
  <c r="AA345" i="21" s="1"/>
  <c r="X345" i="21"/>
  <c r="Y345" i="21"/>
  <c r="Z345" i="21" s="1"/>
  <c r="AB345" i="21"/>
  <c r="R345" i="21" s="1"/>
  <c r="AC345" i="21"/>
  <c r="S345" i="21" s="1"/>
  <c r="AD345" i="21"/>
  <c r="T345" i="21" s="1"/>
  <c r="Q346" i="21"/>
  <c r="S346" i="21"/>
  <c r="U346" i="21"/>
  <c r="W346" i="21"/>
  <c r="X346" i="21" s="1"/>
  <c r="Y346" i="21"/>
  <c r="Z346" i="21" s="1"/>
  <c r="AB346" i="21"/>
  <c r="R346" i="21" s="1"/>
  <c r="AC346" i="21"/>
  <c r="AD346" i="21"/>
  <c r="T346" i="21" s="1"/>
  <c r="Q347" i="21"/>
  <c r="R347" i="21"/>
  <c r="T347" i="21"/>
  <c r="U347" i="21"/>
  <c r="W347" i="21"/>
  <c r="X347" i="21" s="1"/>
  <c r="Y347" i="21"/>
  <c r="Z347" i="21"/>
  <c r="AB347" i="21"/>
  <c r="AC347" i="21"/>
  <c r="S347" i="21" s="1"/>
  <c r="AD347" i="21"/>
  <c r="Q348" i="21"/>
  <c r="R348" i="21"/>
  <c r="U348" i="21"/>
  <c r="W348" i="21"/>
  <c r="AA348" i="21" s="1"/>
  <c r="Y348" i="21"/>
  <c r="Z348" i="21" s="1"/>
  <c r="AB348" i="21"/>
  <c r="AC348" i="21"/>
  <c r="S348" i="21" s="1"/>
  <c r="AD348" i="21"/>
  <c r="T348" i="21" s="1"/>
  <c r="Q349" i="21"/>
  <c r="U349" i="21"/>
  <c r="W349" i="21"/>
  <c r="AA349" i="21" s="1"/>
  <c r="X349" i="21"/>
  <c r="Y349" i="21"/>
  <c r="Z349" i="21" s="1"/>
  <c r="AB349" i="21"/>
  <c r="R349" i="21" s="1"/>
  <c r="AC349" i="21"/>
  <c r="S349" i="21" s="1"/>
  <c r="AD349" i="21"/>
  <c r="T349" i="21" s="1"/>
  <c r="Q350" i="21"/>
  <c r="S350" i="21"/>
  <c r="U350" i="21"/>
  <c r="W350" i="21"/>
  <c r="AA350" i="21" s="1"/>
  <c r="X350" i="21"/>
  <c r="Y350" i="21"/>
  <c r="Z350" i="21" s="1"/>
  <c r="AB350" i="21"/>
  <c r="R350" i="21" s="1"/>
  <c r="AC350" i="21"/>
  <c r="AD350" i="21"/>
  <c r="T350" i="21" s="1"/>
  <c r="Q351" i="21"/>
  <c r="R351" i="21"/>
  <c r="U351" i="21"/>
  <c r="W351" i="21"/>
  <c r="Y351" i="21"/>
  <c r="Z351" i="21" s="1"/>
  <c r="AB351" i="21"/>
  <c r="AC351" i="21"/>
  <c r="S351" i="21" s="1"/>
  <c r="AD351" i="21"/>
  <c r="T351" i="21" s="1"/>
  <c r="Q352" i="21"/>
  <c r="U352" i="21"/>
  <c r="W352" i="21"/>
  <c r="X352" i="21" s="1"/>
  <c r="Y352" i="21"/>
  <c r="Z352" i="21"/>
  <c r="AB352" i="21"/>
  <c r="R352" i="21" s="1"/>
  <c r="AC352" i="21"/>
  <c r="S352" i="21" s="1"/>
  <c r="AD352" i="21"/>
  <c r="T352" i="21" s="1"/>
  <c r="Q353" i="21"/>
  <c r="U353" i="21"/>
  <c r="W353" i="21"/>
  <c r="X353" i="21" s="1"/>
  <c r="Y353" i="21"/>
  <c r="Z353" i="21" s="1"/>
  <c r="AA353" i="21"/>
  <c r="AB353" i="21"/>
  <c r="R353" i="21" s="1"/>
  <c r="AC353" i="21"/>
  <c r="S353" i="21" s="1"/>
  <c r="AD353" i="21"/>
  <c r="T353" i="21" s="1"/>
  <c r="Q354" i="21"/>
  <c r="U354" i="21"/>
  <c r="W354" i="21"/>
  <c r="X354" i="21"/>
  <c r="Y354" i="21"/>
  <c r="Z354" i="21"/>
  <c r="AA354" i="21"/>
  <c r="AB354" i="21"/>
  <c r="R354" i="21" s="1"/>
  <c r="AC354" i="21"/>
  <c r="S354" i="21" s="1"/>
  <c r="AD354" i="21"/>
  <c r="T354" i="21" s="1"/>
  <c r="Q355" i="21"/>
  <c r="U355" i="21"/>
  <c r="W355" i="21"/>
  <c r="Y355" i="21"/>
  <c r="Z355" i="21"/>
  <c r="AB355" i="21"/>
  <c r="R355" i="21" s="1"/>
  <c r="AC355" i="21"/>
  <c r="S355" i="21" s="1"/>
  <c r="AD355" i="21"/>
  <c r="T355" i="21" s="1"/>
  <c r="Q356" i="21"/>
  <c r="U356" i="21"/>
  <c r="W356" i="21"/>
  <c r="AA356" i="21" s="1"/>
  <c r="Y356" i="21"/>
  <c r="Z356" i="21" s="1"/>
  <c r="AB356" i="21"/>
  <c r="R356" i="21" s="1"/>
  <c r="AC356" i="21"/>
  <c r="S356" i="21" s="1"/>
  <c r="AD356" i="21"/>
  <c r="T356" i="21" s="1"/>
  <c r="Q357" i="21"/>
  <c r="U357" i="21"/>
  <c r="W357" i="21"/>
  <c r="AA357" i="21" s="1"/>
  <c r="Y357" i="21"/>
  <c r="Z357" i="21" s="1"/>
  <c r="AB357" i="21"/>
  <c r="R357" i="21" s="1"/>
  <c r="AC357" i="21"/>
  <c r="S357" i="21" s="1"/>
  <c r="AD357" i="21"/>
  <c r="T357" i="21" s="1"/>
  <c r="Q358" i="21"/>
  <c r="S358" i="21"/>
  <c r="T358" i="21"/>
  <c r="U358" i="21"/>
  <c r="W358" i="21"/>
  <c r="Y358" i="21"/>
  <c r="Z358" i="21" s="1"/>
  <c r="AB358" i="21"/>
  <c r="R358" i="21" s="1"/>
  <c r="AC358" i="21"/>
  <c r="AD358" i="21"/>
  <c r="Q359" i="21"/>
  <c r="R359" i="21"/>
  <c r="T359" i="21"/>
  <c r="U359" i="21"/>
  <c r="W359" i="21"/>
  <c r="X359" i="21" s="1"/>
  <c r="Y359" i="21"/>
  <c r="Z359" i="21" s="1"/>
  <c r="AB359" i="21"/>
  <c r="AC359" i="21"/>
  <c r="S359" i="21" s="1"/>
  <c r="AD359" i="21"/>
  <c r="Q360" i="21"/>
  <c r="R360" i="21"/>
  <c r="U360" i="21"/>
  <c r="W360" i="21"/>
  <c r="AA360" i="21" s="1"/>
  <c r="Y360" i="21"/>
  <c r="Z360" i="21"/>
  <c r="AB360" i="21"/>
  <c r="AC360" i="21"/>
  <c r="S360" i="21" s="1"/>
  <c r="AD360" i="21"/>
  <c r="T360" i="21" s="1"/>
  <c r="Q361" i="21"/>
  <c r="S361" i="21"/>
  <c r="U361" i="21"/>
  <c r="W361" i="21"/>
  <c r="AA361" i="21" s="1"/>
  <c r="Y361" i="21"/>
  <c r="Z361" i="21" s="1"/>
  <c r="AB361" i="21"/>
  <c r="R361" i="21" s="1"/>
  <c r="AC361" i="21"/>
  <c r="AD361" i="21"/>
  <c r="T361" i="21" s="1"/>
  <c r="Q362" i="21"/>
  <c r="U362" i="21"/>
  <c r="W362" i="21"/>
  <c r="AA362" i="21" s="1"/>
  <c r="Y362" i="21"/>
  <c r="Z362" i="21" s="1"/>
  <c r="AB362" i="21"/>
  <c r="R362" i="21" s="1"/>
  <c r="AC362" i="21"/>
  <c r="S362" i="21" s="1"/>
  <c r="AD362" i="21"/>
  <c r="T362" i="21" s="1"/>
  <c r="Q363" i="21"/>
  <c r="U363" i="21"/>
  <c r="W363" i="21"/>
  <c r="X363" i="21" s="1"/>
  <c r="Y363" i="21"/>
  <c r="Z363" i="21" s="1"/>
  <c r="AA363" i="21"/>
  <c r="AB363" i="21"/>
  <c r="R363" i="21" s="1"/>
  <c r="AC363" i="21"/>
  <c r="S363" i="21" s="1"/>
  <c r="AD363" i="21"/>
  <c r="T363" i="21" s="1"/>
  <c r="Q364" i="21"/>
  <c r="U364" i="21"/>
  <c r="W364" i="21"/>
  <c r="Y364" i="21"/>
  <c r="Z364" i="21"/>
  <c r="AB364" i="21"/>
  <c r="R364" i="21" s="1"/>
  <c r="AC364" i="21"/>
  <c r="S364" i="21" s="1"/>
  <c r="AD364" i="21"/>
  <c r="T364" i="21" s="1"/>
  <c r="Q365" i="21"/>
  <c r="U365" i="21"/>
  <c r="W365" i="21"/>
  <c r="X365" i="21" s="1"/>
  <c r="Y365" i="21"/>
  <c r="Z365" i="21" s="1"/>
  <c r="AA365" i="21"/>
  <c r="AB365" i="21"/>
  <c r="R365" i="21" s="1"/>
  <c r="AC365" i="21"/>
  <c r="S365" i="21" s="1"/>
  <c r="AD365" i="21"/>
  <c r="T365" i="21" s="1"/>
  <c r="Q366" i="21"/>
  <c r="R366" i="21"/>
  <c r="U366" i="21"/>
  <c r="W366" i="21"/>
  <c r="X366" i="21" s="1"/>
  <c r="Y366" i="21"/>
  <c r="Z366" i="21" s="1"/>
  <c r="AA366" i="21"/>
  <c r="AB366" i="21"/>
  <c r="AC366" i="21"/>
  <c r="S366" i="21" s="1"/>
  <c r="AD366" i="21"/>
  <c r="T366" i="21" s="1"/>
  <c r="Q367" i="21"/>
  <c r="R367" i="21"/>
  <c r="U367" i="21"/>
  <c r="W367" i="21"/>
  <c r="AA367" i="21" s="1"/>
  <c r="X367" i="21"/>
  <c r="Y367" i="21"/>
  <c r="Z367" i="21" s="1"/>
  <c r="AB367" i="21"/>
  <c r="AC367" i="21"/>
  <c r="S367" i="21" s="1"/>
  <c r="AD367" i="21"/>
  <c r="T367" i="21" s="1"/>
  <c r="Q368" i="21"/>
  <c r="U368" i="21"/>
  <c r="W368" i="21"/>
  <c r="AA368" i="21" s="1"/>
  <c r="X368" i="21"/>
  <c r="Y368" i="21"/>
  <c r="Z368" i="21" s="1"/>
  <c r="AB368" i="21"/>
  <c r="R368" i="21" s="1"/>
  <c r="AC368" i="21"/>
  <c r="S368" i="21" s="1"/>
  <c r="AD368" i="21"/>
  <c r="T368" i="21" s="1"/>
  <c r="Q369" i="21"/>
  <c r="U369" i="21"/>
  <c r="W369" i="21"/>
  <c r="AA369" i="21" s="1"/>
  <c r="X369" i="21"/>
  <c r="Y369" i="21"/>
  <c r="Z369" i="21" s="1"/>
  <c r="AB369" i="21"/>
  <c r="R369" i="21" s="1"/>
  <c r="AC369" i="21"/>
  <c r="S369" i="21" s="1"/>
  <c r="AD369" i="21"/>
  <c r="T369" i="21" s="1"/>
  <c r="Q370" i="21"/>
  <c r="U370" i="21"/>
  <c r="W370" i="21"/>
  <c r="X370" i="21" s="1"/>
  <c r="Y370" i="21"/>
  <c r="Z370" i="21" s="1"/>
  <c r="AA370" i="21"/>
  <c r="AB370" i="21"/>
  <c r="R370" i="21" s="1"/>
  <c r="AC370" i="21"/>
  <c r="S370" i="21" s="1"/>
  <c r="AD370" i="21"/>
  <c r="T370" i="21" s="1"/>
  <c r="Q371" i="21"/>
  <c r="R371" i="21"/>
  <c r="U371" i="21"/>
  <c r="W371" i="21"/>
  <c r="X371" i="21" s="1"/>
  <c r="Y371" i="21"/>
  <c r="Z371" i="21" s="1"/>
  <c r="AA371" i="21"/>
  <c r="AB371" i="21"/>
  <c r="AC371" i="21"/>
  <c r="S371" i="21" s="1"/>
  <c r="AD371" i="21"/>
  <c r="T371" i="21" s="1"/>
  <c r="Q372" i="21"/>
  <c r="R372" i="21"/>
  <c r="S372" i="21"/>
  <c r="U372" i="21"/>
  <c r="W372" i="21"/>
  <c r="Y372" i="21"/>
  <c r="Z372" i="21" s="1"/>
  <c r="AB372" i="21"/>
  <c r="AC372" i="21"/>
  <c r="AD372" i="21"/>
  <c r="T372" i="21" s="1"/>
  <c r="Q373" i="21"/>
  <c r="R373" i="21"/>
  <c r="U373" i="21"/>
  <c r="W373" i="21"/>
  <c r="AA373" i="21" s="1"/>
  <c r="X373" i="21"/>
  <c r="Y373" i="21"/>
  <c r="Z373" i="21" s="1"/>
  <c r="AB373" i="21"/>
  <c r="AC373" i="21"/>
  <c r="S373" i="21" s="1"/>
  <c r="AD373" i="21"/>
  <c r="T373" i="21" s="1"/>
  <c r="Q374" i="21"/>
  <c r="U374" i="21"/>
  <c r="W374" i="21"/>
  <c r="AA374" i="21" s="1"/>
  <c r="X374" i="21"/>
  <c r="Y374" i="21"/>
  <c r="Z374" i="21" s="1"/>
  <c r="AB374" i="21"/>
  <c r="R374" i="21" s="1"/>
  <c r="AC374" i="21"/>
  <c r="S374" i="21" s="1"/>
  <c r="AD374" i="21"/>
  <c r="T374" i="21" s="1"/>
  <c r="Q375" i="21"/>
  <c r="U375" i="21"/>
  <c r="W375" i="21"/>
  <c r="X375" i="21" s="1"/>
  <c r="Y375" i="21"/>
  <c r="Z375" i="21" s="1"/>
  <c r="AB375" i="21"/>
  <c r="R375" i="21" s="1"/>
  <c r="AC375" i="21"/>
  <c r="S375" i="21" s="1"/>
  <c r="AD375" i="21"/>
  <c r="T375" i="21" s="1"/>
  <c r="Q376" i="21"/>
  <c r="T376" i="21"/>
  <c r="U376" i="21"/>
  <c r="W376" i="21"/>
  <c r="Y376" i="21"/>
  <c r="Z376" i="21"/>
  <c r="AB376" i="21"/>
  <c r="R376" i="21" s="1"/>
  <c r="AC376" i="21"/>
  <c r="S376" i="21" s="1"/>
  <c r="AD376" i="21"/>
  <c r="Q377" i="21"/>
  <c r="S377" i="21"/>
  <c r="T377" i="21"/>
  <c r="U377" i="21"/>
  <c r="W377" i="21"/>
  <c r="X377" i="21" s="1"/>
  <c r="Y377" i="21"/>
  <c r="Z377" i="21" s="1"/>
  <c r="AA377" i="21"/>
  <c r="AB377" i="21"/>
  <c r="R377" i="21" s="1"/>
  <c r="AC377" i="21"/>
  <c r="AD377" i="21"/>
  <c r="Q378" i="21"/>
  <c r="U378" i="21"/>
  <c r="W378" i="21"/>
  <c r="AA378" i="21" s="1"/>
  <c r="X378" i="21"/>
  <c r="Y378" i="21"/>
  <c r="Z378" i="21"/>
  <c r="AB378" i="21"/>
  <c r="R378" i="21" s="1"/>
  <c r="AC378" i="21"/>
  <c r="S378" i="21" s="1"/>
  <c r="AD378" i="21"/>
  <c r="T378" i="21" s="1"/>
  <c r="Q379" i="21"/>
  <c r="R379" i="21"/>
  <c r="U379" i="21"/>
  <c r="W379" i="21"/>
  <c r="X379" i="21"/>
  <c r="Y379" i="21"/>
  <c r="Z379" i="21"/>
  <c r="AA379" i="21"/>
  <c r="AB379" i="21"/>
  <c r="AC379" i="21"/>
  <c r="S379" i="21" s="1"/>
  <c r="AD379" i="21"/>
  <c r="T379" i="21" s="1"/>
  <c r="Q380" i="21"/>
  <c r="U380" i="21"/>
  <c r="W380" i="21"/>
  <c r="AA380" i="21" s="1"/>
  <c r="Y380" i="21"/>
  <c r="Z380" i="21" s="1"/>
  <c r="AB380" i="21"/>
  <c r="R380" i="21" s="1"/>
  <c r="AC380" i="21"/>
  <c r="S380" i="21" s="1"/>
  <c r="AD380" i="21"/>
  <c r="T380" i="21" s="1"/>
  <c r="Q381" i="21"/>
  <c r="U381" i="21"/>
  <c r="W381" i="21"/>
  <c r="AA381" i="21" s="1"/>
  <c r="Y381" i="21"/>
  <c r="Z381" i="21" s="1"/>
  <c r="AB381" i="21"/>
  <c r="R381" i="21" s="1"/>
  <c r="AC381" i="21"/>
  <c r="S381" i="21" s="1"/>
  <c r="AD381" i="21"/>
  <c r="T381" i="21" s="1"/>
  <c r="Q382" i="21"/>
  <c r="U382" i="21"/>
  <c r="W382" i="21"/>
  <c r="X382" i="21" s="1"/>
  <c r="Y382" i="21"/>
  <c r="Z382" i="21"/>
  <c r="AB382" i="21"/>
  <c r="R382" i="21" s="1"/>
  <c r="AC382" i="21"/>
  <c r="S382" i="21" s="1"/>
  <c r="AD382" i="21"/>
  <c r="T382" i="21" s="1"/>
  <c r="Q383" i="21"/>
  <c r="U383" i="21"/>
  <c r="W383" i="21"/>
  <c r="X383" i="21" s="1"/>
  <c r="Y383" i="21"/>
  <c r="Z383" i="21" s="1"/>
  <c r="AB383" i="21"/>
  <c r="R383" i="21" s="1"/>
  <c r="AC383" i="21"/>
  <c r="S383" i="21" s="1"/>
  <c r="AD383" i="21"/>
  <c r="T383" i="21" s="1"/>
  <c r="Q384" i="21"/>
  <c r="U384" i="21"/>
  <c r="W384" i="21"/>
  <c r="AA384" i="21" s="1"/>
  <c r="X384" i="21"/>
  <c r="Y384" i="21"/>
  <c r="Z384" i="21"/>
  <c r="AB384" i="21"/>
  <c r="R384" i="21" s="1"/>
  <c r="AC384" i="21"/>
  <c r="S384" i="21" s="1"/>
  <c r="AD384" i="21"/>
  <c r="T384" i="21" s="1"/>
  <c r="Q385" i="21"/>
  <c r="U385" i="21"/>
  <c r="W385" i="21"/>
  <c r="AA385" i="21" s="1"/>
  <c r="X385" i="21"/>
  <c r="Y385" i="21"/>
  <c r="Z385" i="21" s="1"/>
  <c r="AB385" i="21"/>
  <c r="R385" i="21" s="1"/>
  <c r="AC385" i="21"/>
  <c r="S385" i="21" s="1"/>
  <c r="AD385" i="21"/>
  <c r="T385" i="21" s="1"/>
  <c r="Q386" i="21"/>
  <c r="R386" i="21"/>
  <c r="S386" i="21"/>
  <c r="U386" i="21"/>
  <c r="W386" i="21"/>
  <c r="AA386" i="21" s="1"/>
  <c r="Y386" i="21"/>
  <c r="Z386" i="21" s="1"/>
  <c r="AB386" i="21"/>
  <c r="AC386" i="21"/>
  <c r="AD386" i="21"/>
  <c r="T386" i="21" s="1"/>
  <c r="Q387" i="21"/>
  <c r="U387" i="21"/>
  <c r="W387" i="21"/>
  <c r="X387" i="21" s="1"/>
  <c r="Y387" i="21"/>
  <c r="Z387" i="21" s="1"/>
  <c r="AB387" i="21"/>
  <c r="R387" i="21" s="1"/>
  <c r="AC387" i="21"/>
  <c r="S387" i="21" s="1"/>
  <c r="AD387" i="21"/>
  <c r="T387" i="21" s="1"/>
  <c r="Q388" i="21"/>
  <c r="U388" i="21"/>
  <c r="W388" i="21"/>
  <c r="X388" i="21" s="1"/>
  <c r="Y388" i="21"/>
  <c r="Z388" i="21"/>
  <c r="AA388" i="21"/>
  <c r="AB388" i="21"/>
  <c r="R388" i="21" s="1"/>
  <c r="AC388" i="21"/>
  <c r="S388" i="21" s="1"/>
  <c r="AD388" i="21"/>
  <c r="T388" i="21" s="1"/>
  <c r="Q389" i="21"/>
  <c r="U389" i="21"/>
  <c r="W389" i="21"/>
  <c r="X389" i="21" s="1"/>
  <c r="Y389" i="21"/>
  <c r="Z389" i="21"/>
  <c r="AB389" i="21"/>
  <c r="R389" i="21" s="1"/>
  <c r="AC389" i="21"/>
  <c r="S389" i="21" s="1"/>
  <c r="AD389" i="21"/>
  <c r="T389" i="21" s="1"/>
  <c r="Q390" i="21"/>
  <c r="U390" i="21"/>
  <c r="W390" i="21"/>
  <c r="X390" i="21" s="1"/>
  <c r="Y390" i="21"/>
  <c r="Z390" i="21"/>
  <c r="AA390" i="21"/>
  <c r="AB390" i="21"/>
  <c r="R390" i="21" s="1"/>
  <c r="AC390" i="21"/>
  <c r="S390" i="21" s="1"/>
  <c r="AD390" i="21"/>
  <c r="T390" i="21" s="1"/>
  <c r="Q391" i="21"/>
  <c r="R391" i="21"/>
  <c r="U391" i="21"/>
  <c r="W391" i="21"/>
  <c r="X391" i="21" s="1"/>
  <c r="Y391" i="21"/>
  <c r="Z391" i="21"/>
  <c r="AA391" i="21"/>
  <c r="AB391" i="21"/>
  <c r="AC391" i="21"/>
  <c r="S391" i="21" s="1"/>
  <c r="AD391" i="21"/>
  <c r="T391" i="21" s="1"/>
  <c r="Q392" i="21"/>
  <c r="U392" i="21"/>
  <c r="W392" i="21"/>
  <c r="AA392" i="21" s="1"/>
  <c r="Y392" i="21"/>
  <c r="Z392" i="21" s="1"/>
  <c r="AB392" i="21"/>
  <c r="R392" i="21" s="1"/>
  <c r="AC392" i="21"/>
  <c r="S392" i="21" s="1"/>
  <c r="AD392" i="21"/>
  <c r="T392" i="21" s="1"/>
  <c r="Q393" i="21"/>
  <c r="T393" i="21"/>
  <c r="U393" i="21"/>
  <c r="W393" i="21"/>
  <c r="AA393" i="21" s="1"/>
  <c r="X393" i="21"/>
  <c r="Y393" i="21"/>
  <c r="Z393" i="21" s="1"/>
  <c r="AB393" i="21"/>
  <c r="R393" i="21" s="1"/>
  <c r="AC393" i="21"/>
  <c r="S393" i="21" s="1"/>
  <c r="AD393" i="21"/>
  <c r="Q394" i="21"/>
  <c r="S394" i="21"/>
  <c r="T394" i="21"/>
  <c r="U394" i="21"/>
  <c r="W394" i="21"/>
  <c r="AA394" i="21" s="1"/>
  <c r="X394" i="21"/>
  <c r="Y394" i="21"/>
  <c r="Z394" i="21"/>
  <c r="AB394" i="21"/>
  <c r="R394" i="21" s="1"/>
  <c r="AC394" i="21"/>
  <c r="AD394" i="21"/>
  <c r="Q395" i="21"/>
  <c r="S395" i="21"/>
  <c r="T395" i="21"/>
  <c r="U395" i="21"/>
  <c r="W395" i="21"/>
  <c r="AA395" i="21" s="1"/>
  <c r="X395" i="21"/>
  <c r="Y395" i="21"/>
  <c r="Z395" i="21"/>
  <c r="AB395" i="21"/>
  <c r="R395" i="21" s="1"/>
  <c r="AC395" i="21"/>
  <c r="AD395" i="21"/>
  <c r="Q396" i="21"/>
  <c r="U396" i="21"/>
  <c r="W396" i="21"/>
  <c r="AA396" i="21" s="1"/>
  <c r="Y396" i="21"/>
  <c r="Z396" i="21" s="1"/>
  <c r="AB396" i="21"/>
  <c r="R396" i="21" s="1"/>
  <c r="AC396" i="21"/>
  <c r="S396" i="21" s="1"/>
  <c r="AD396" i="21"/>
  <c r="T396" i="21" s="1"/>
  <c r="Q397" i="21"/>
  <c r="U397" i="21"/>
  <c r="W397" i="21"/>
  <c r="AA397" i="21" s="1"/>
  <c r="Y397" i="21"/>
  <c r="Z397" i="21" s="1"/>
  <c r="AB397" i="21"/>
  <c r="R397" i="21" s="1"/>
  <c r="AC397" i="21"/>
  <c r="S397" i="21" s="1"/>
  <c r="AD397" i="21"/>
  <c r="T397" i="21" s="1"/>
  <c r="Q398" i="21"/>
  <c r="R398" i="21"/>
  <c r="U398" i="21"/>
  <c r="W398" i="21"/>
  <c r="AA398" i="21" s="1"/>
  <c r="X398" i="21"/>
  <c r="Y398" i="21"/>
  <c r="Z398" i="21" s="1"/>
  <c r="AB398" i="21"/>
  <c r="AC398" i="21"/>
  <c r="S398" i="21" s="1"/>
  <c r="AD398" i="21"/>
  <c r="T398" i="21" s="1"/>
  <c r="Q399" i="21"/>
  <c r="R399" i="21"/>
  <c r="S399" i="21"/>
  <c r="U399" i="21"/>
  <c r="W399" i="21"/>
  <c r="X399" i="21" s="1"/>
  <c r="Y399" i="21"/>
  <c r="Z399" i="21" s="1"/>
  <c r="AA399" i="21"/>
  <c r="AB399" i="21"/>
  <c r="AC399" i="21"/>
  <c r="AD399" i="21"/>
  <c r="T399" i="21" s="1"/>
  <c r="Q400" i="21"/>
  <c r="R400" i="21"/>
  <c r="S400" i="21"/>
  <c r="T400" i="21"/>
  <c r="U400" i="21"/>
  <c r="W400" i="21"/>
  <c r="X400" i="21" s="1"/>
  <c r="Y400" i="21"/>
  <c r="Z400" i="21" s="1"/>
  <c r="AA400" i="21"/>
  <c r="AB400" i="21"/>
  <c r="AC400" i="21"/>
  <c r="AD400" i="21"/>
  <c r="Q401" i="21"/>
  <c r="R401" i="21"/>
  <c r="S401" i="21"/>
  <c r="T401" i="21"/>
  <c r="U401" i="21"/>
  <c r="W401" i="21"/>
  <c r="X401" i="21" s="1"/>
  <c r="Y401" i="21"/>
  <c r="Z401" i="21" s="1"/>
  <c r="AA401" i="21"/>
  <c r="AB401" i="21"/>
  <c r="AC401" i="21"/>
  <c r="AD401" i="21"/>
  <c r="Q402" i="21"/>
  <c r="R402" i="21"/>
  <c r="S402" i="21"/>
  <c r="T402" i="21"/>
  <c r="U402" i="21"/>
  <c r="W402" i="21"/>
  <c r="AA402" i="21" s="1"/>
  <c r="Y402" i="21"/>
  <c r="Z402" i="21"/>
  <c r="AB402" i="21"/>
  <c r="AC402" i="21"/>
  <c r="AD402" i="21"/>
  <c r="Q403" i="21"/>
  <c r="R403" i="21"/>
  <c r="S403" i="21"/>
  <c r="T403" i="21"/>
  <c r="U403" i="21"/>
  <c r="W403" i="21"/>
  <c r="AA403" i="21" s="1"/>
  <c r="Y403" i="21"/>
  <c r="Z403" i="21" s="1"/>
  <c r="AB403" i="21"/>
  <c r="AC403" i="21"/>
  <c r="AD403" i="21"/>
  <c r="Q404" i="21"/>
  <c r="R404" i="21"/>
  <c r="S404" i="21"/>
  <c r="T404" i="21"/>
  <c r="U404" i="21"/>
  <c r="W404" i="21"/>
  <c r="AA404" i="21" s="1"/>
  <c r="X404" i="21"/>
  <c r="Y404" i="21"/>
  <c r="Z404" i="21" s="1"/>
  <c r="AB404" i="21"/>
  <c r="AC404" i="21"/>
  <c r="AD404" i="21"/>
  <c r="Q405" i="21"/>
  <c r="R405" i="21"/>
  <c r="S405" i="21"/>
  <c r="T405" i="21"/>
  <c r="U405" i="21"/>
  <c r="W405" i="21"/>
  <c r="X405" i="21" s="1"/>
  <c r="Y405" i="21"/>
  <c r="Z405" i="21" s="1"/>
  <c r="AB405" i="21"/>
  <c r="AC405" i="21"/>
  <c r="AD405" i="21"/>
  <c r="Q406" i="21"/>
  <c r="R406" i="21"/>
  <c r="T406" i="21"/>
  <c r="U406" i="21"/>
  <c r="W406" i="21"/>
  <c r="AA406" i="21" s="1"/>
  <c r="Y406" i="21"/>
  <c r="Z406" i="21"/>
  <c r="AB406" i="21"/>
  <c r="AC406" i="21"/>
  <c r="S406" i="21" s="1"/>
  <c r="AD406" i="21"/>
  <c r="Q407" i="21"/>
  <c r="R407" i="21"/>
  <c r="S407" i="21"/>
  <c r="T407" i="21"/>
  <c r="U407" i="21"/>
  <c r="W407" i="21"/>
  <c r="X407" i="21" s="1"/>
  <c r="Y407" i="21"/>
  <c r="Z407" i="21" s="1"/>
  <c r="AB407" i="21"/>
  <c r="AC407" i="21"/>
  <c r="AD407" i="21"/>
  <c r="Q408" i="21"/>
  <c r="R408" i="21"/>
  <c r="S408" i="21"/>
  <c r="U408" i="21"/>
  <c r="W408" i="21"/>
  <c r="AA408" i="21" s="1"/>
  <c r="X408" i="21"/>
  <c r="Y408" i="21"/>
  <c r="Z408" i="21" s="1"/>
  <c r="AB408" i="21"/>
  <c r="AC408" i="21"/>
  <c r="AD408" i="21"/>
  <c r="T408" i="21" s="1"/>
  <c r="Q409" i="21"/>
  <c r="R409" i="21"/>
  <c r="U409" i="21"/>
  <c r="W409" i="21"/>
  <c r="X409" i="21" s="1"/>
  <c r="Y409" i="21"/>
  <c r="Z409" i="21"/>
  <c r="AB409" i="21"/>
  <c r="AC409" i="21"/>
  <c r="S409" i="21" s="1"/>
  <c r="AD409" i="21"/>
  <c r="T409" i="21" s="1"/>
  <c r="Q410" i="21"/>
  <c r="U410" i="21"/>
  <c r="W410" i="21"/>
  <c r="X410" i="21"/>
  <c r="Y410" i="21"/>
  <c r="Z410" i="21"/>
  <c r="AA410" i="21"/>
  <c r="AB410" i="21"/>
  <c r="R410" i="21" s="1"/>
  <c r="AC410" i="21"/>
  <c r="S410" i="21" s="1"/>
  <c r="AD410" i="21"/>
  <c r="T410" i="21" s="1"/>
  <c r="Q411" i="21"/>
  <c r="U411" i="21"/>
  <c r="W411" i="21"/>
  <c r="X411" i="21"/>
  <c r="Y411" i="21"/>
  <c r="Z411" i="21" s="1"/>
  <c r="AA411" i="21"/>
  <c r="AB411" i="21"/>
  <c r="R411" i="21" s="1"/>
  <c r="AC411" i="21"/>
  <c r="S411" i="21" s="1"/>
  <c r="AD411" i="21"/>
  <c r="T411" i="21" s="1"/>
  <c r="Q412" i="21"/>
  <c r="U412" i="21"/>
  <c r="W412" i="21"/>
  <c r="X412" i="21"/>
  <c r="Y412" i="21"/>
  <c r="Z412" i="21" s="1"/>
  <c r="AA412" i="21"/>
  <c r="AB412" i="21"/>
  <c r="R412" i="21" s="1"/>
  <c r="AC412" i="21"/>
  <c r="S412" i="21" s="1"/>
  <c r="AD412" i="21"/>
  <c r="T412" i="21" s="1"/>
  <c r="Q413" i="21"/>
  <c r="T413" i="21"/>
  <c r="U413" i="21"/>
  <c r="W413" i="21"/>
  <c r="X413" i="21"/>
  <c r="Y413" i="21"/>
  <c r="Z413" i="21"/>
  <c r="AA413" i="21"/>
  <c r="AB413" i="21"/>
  <c r="R413" i="21" s="1"/>
  <c r="AC413" i="21"/>
  <c r="S413" i="21" s="1"/>
  <c r="AD413" i="21"/>
  <c r="Q414" i="21"/>
  <c r="T414" i="21"/>
  <c r="U414" i="21"/>
  <c r="W414" i="21"/>
  <c r="AA414" i="21" s="1"/>
  <c r="Y414" i="21"/>
  <c r="Z414" i="21"/>
  <c r="AB414" i="21"/>
  <c r="R414" i="21" s="1"/>
  <c r="AC414" i="21"/>
  <c r="S414" i="21" s="1"/>
  <c r="AD414" i="21"/>
  <c r="Q415" i="21"/>
  <c r="U415" i="21"/>
  <c r="W415" i="21"/>
  <c r="AA415" i="21" s="1"/>
  <c r="Y415" i="21"/>
  <c r="Z415" i="21" s="1"/>
  <c r="AB415" i="21"/>
  <c r="R415" i="21" s="1"/>
  <c r="AC415" i="21"/>
  <c r="S415" i="21" s="1"/>
  <c r="AD415" i="21"/>
  <c r="T415" i="21" s="1"/>
  <c r="Q416" i="21"/>
  <c r="U416" i="21"/>
  <c r="W416" i="21"/>
  <c r="AA416" i="21" s="1"/>
  <c r="X416" i="21"/>
  <c r="Y416" i="21"/>
  <c r="Z416" i="21"/>
  <c r="AB416" i="21"/>
  <c r="R416" i="21" s="1"/>
  <c r="AC416" i="21"/>
  <c r="S416" i="21" s="1"/>
  <c r="AD416" i="21"/>
  <c r="T416" i="21" s="1"/>
  <c r="Q417" i="21"/>
  <c r="U417" i="21"/>
  <c r="W417" i="21"/>
  <c r="X417" i="21" s="1"/>
  <c r="Y417" i="21"/>
  <c r="Z417" i="21" s="1"/>
  <c r="AB417" i="21"/>
  <c r="R417" i="21" s="1"/>
  <c r="AC417" i="21"/>
  <c r="S417" i="21" s="1"/>
  <c r="AD417" i="21"/>
  <c r="T417" i="21" s="1"/>
  <c r="Q418" i="21"/>
  <c r="U418" i="21"/>
  <c r="W418" i="21"/>
  <c r="X418" i="21"/>
  <c r="Y418" i="21"/>
  <c r="Z418" i="21"/>
  <c r="AA418" i="21"/>
  <c r="AB418" i="21"/>
  <c r="R418" i="21" s="1"/>
  <c r="AC418" i="21"/>
  <c r="S418" i="21" s="1"/>
  <c r="AD418" i="21"/>
  <c r="T418" i="21" s="1"/>
  <c r="Q419" i="21"/>
  <c r="U419" i="21"/>
  <c r="W419" i="21"/>
  <c r="X419" i="21" s="1"/>
  <c r="Y419" i="21"/>
  <c r="Z419" i="21" s="1"/>
  <c r="AA419" i="21"/>
  <c r="AB419" i="21"/>
  <c r="R419" i="21" s="1"/>
  <c r="AC419" i="21"/>
  <c r="S419" i="21" s="1"/>
  <c r="AD419" i="21"/>
  <c r="T419" i="21" s="1"/>
  <c r="Q420" i="21"/>
  <c r="R420" i="21"/>
  <c r="U420" i="21"/>
  <c r="W420" i="21"/>
  <c r="X420" i="21" s="1"/>
  <c r="Y420" i="21"/>
  <c r="Z420" i="21"/>
  <c r="AA420" i="21"/>
  <c r="AB420" i="21"/>
  <c r="AC420" i="21"/>
  <c r="S420" i="21" s="1"/>
  <c r="AD420" i="21"/>
  <c r="T420" i="21" s="1"/>
  <c r="Q421" i="21"/>
  <c r="R421" i="21"/>
  <c r="U421" i="21"/>
  <c r="W421" i="21"/>
  <c r="X421" i="21" s="1"/>
  <c r="Y421" i="21"/>
  <c r="Z421" i="21" s="1"/>
  <c r="AA421" i="21"/>
  <c r="AB421" i="21"/>
  <c r="AC421" i="21"/>
  <c r="S421" i="21" s="1"/>
  <c r="AD421" i="21"/>
  <c r="T421" i="21" s="1"/>
  <c r="Q422" i="21"/>
  <c r="U422" i="21"/>
  <c r="W422" i="21"/>
  <c r="AA422" i="21" s="1"/>
  <c r="Y422" i="21"/>
  <c r="Z422" i="21"/>
  <c r="AB422" i="21"/>
  <c r="R422" i="21" s="1"/>
  <c r="AC422" i="21"/>
  <c r="S422" i="21" s="1"/>
  <c r="AD422" i="21"/>
  <c r="T422" i="21" s="1"/>
  <c r="Q423" i="21"/>
  <c r="U423" i="21"/>
  <c r="W423" i="21"/>
  <c r="AA423" i="21" s="1"/>
  <c r="X423" i="21"/>
  <c r="Y423" i="21"/>
  <c r="Z423" i="21" s="1"/>
  <c r="AB423" i="21"/>
  <c r="R423" i="21" s="1"/>
  <c r="AC423" i="21"/>
  <c r="S423" i="21" s="1"/>
  <c r="AD423" i="21"/>
  <c r="T423" i="21" s="1"/>
  <c r="Q424" i="21"/>
  <c r="S424" i="21"/>
  <c r="U424" i="21"/>
  <c r="W424" i="21"/>
  <c r="AA424" i="21" s="1"/>
  <c r="X424" i="21"/>
  <c r="Y424" i="21"/>
  <c r="Z424" i="21" s="1"/>
  <c r="AB424" i="21"/>
  <c r="R424" i="21" s="1"/>
  <c r="AC424" i="21"/>
  <c r="AD424" i="21"/>
  <c r="T424" i="21" s="1"/>
  <c r="Q425" i="21"/>
  <c r="R425" i="21"/>
  <c r="T425" i="21"/>
  <c r="U425" i="21"/>
  <c r="W425" i="21"/>
  <c r="AA425" i="21" s="1"/>
  <c r="Y425" i="21"/>
  <c r="Z425" i="21"/>
  <c r="AB425" i="21"/>
  <c r="AC425" i="21"/>
  <c r="S425" i="21" s="1"/>
  <c r="AD425" i="21"/>
  <c r="Q426" i="21"/>
  <c r="R426" i="21"/>
  <c r="S426" i="21"/>
  <c r="T426" i="21"/>
  <c r="U426" i="21"/>
  <c r="W426" i="21"/>
  <c r="AA426" i="21" s="1"/>
  <c r="Y426" i="21"/>
  <c r="Z426" i="21" s="1"/>
  <c r="AB426" i="21"/>
  <c r="AC426" i="21"/>
  <c r="AD426" i="21"/>
  <c r="Q427" i="21"/>
  <c r="R427" i="21"/>
  <c r="S427" i="21"/>
  <c r="T427" i="21"/>
  <c r="U427" i="21"/>
  <c r="W427" i="21"/>
  <c r="AA427" i="21" s="1"/>
  <c r="Y427" i="21"/>
  <c r="Z427" i="21" s="1"/>
  <c r="AB427" i="21"/>
  <c r="AC427" i="21"/>
  <c r="AD427" i="21"/>
  <c r="Q428" i="21"/>
  <c r="R428" i="21"/>
  <c r="S428" i="21"/>
  <c r="T428" i="21"/>
  <c r="U428" i="21"/>
  <c r="W428" i="21"/>
  <c r="AA428" i="21" s="1"/>
  <c r="Y428" i="21"/>
  <c r="Z428" i="21"/>
  <c r="AB428" i="21"/>
  <c r="AC428" i="21"/>
  <c r="AD428" i="21"/>
  <c r="Q429" i="21"/>
  <c r="R429" i="21"/>
  <c r="S429" i="21"/>
  <c r="T429" i="21"/>
  <c r="U429" i="21"/>
  <c r="W429" i="21"/>
  <c r="X429" i="21" s="1"/>
  <c r="Y429" i="21"/>
  <c r="Z429" i="21" s="1"/>
  <c r="AB429" i="21"/>
  <c r="AC429" i="21"/>
  <c r="AD429" i="21"/>
  <c r="Q430" i="21"/>
  <c r="R430" i="21"/>
  <c r="S430" i="21"/>
  <c r="T430" i="21"/>
  <c r="U430" i="21"/>
  <c r="W430" i="21"/>
  <c r="AA430" i="21" s="1"/>
  <c r="X430" i="21"/>
  <c r="Y430" i="21"/>
  <c r="Z430" i="21" s="1"/>
  <c r="AB430" i="21"/>
  <c r="AC430" i="21"/>
  <c r="AD430" i="21"/>
  <c r="Q431" i="21"/>
  <c r="R431" i="21"/>
  <c r="S431" i="21"/>
  <c r="T431" i="21"/>
  <c r="U431" i="21"/>
  <c r="W431" i="21"/>
  <c r="X431" i="21" s="1"/>
  <c r="Y431" i="21"/>
  <c r="Z431" i="21" s="1"/>
  <c r="AB431" i="21"/>
  <c r="AC431" i="21"/>
  <c r="AD431" i="21"/>
  <c r="Q432" i="21"/>
  <c r="R432" i="21"/>
  <c r="S432" i="21"/>
  <c r="U432" i="21"/>
  <c r="W432" i="21"/>
  <c r="X432" i="21"/>
  <c r="Y432" i="21"/>
  <c r="Z432" i="21"/>
  <c r="AA432" i="21"/>
  <c r="AB432" i="21"/>
  <c r="AC432" i="21"/>
  <c r="AD432" i="21"/>
  <c r="T432" i="21" s="1"/>
  <c r="Q433" i="21"/>
  <c r="U433" i="21"/>
  <c r="W433" i="21"/>
  <c r="X433" i="21" s="1"/>
  <c r="Y433" i="21"/>
  <c r="Z433" i="21"/>
  <c r="AA433" i="21"/>
  <c r="AB433" i="21"/>
  <c r="R433" i="21" s="1"/>
  <c r="AC433" i="21"/>
  <c r="S433" i="21" s="1"/>
  <c r="AD433" i="21"/>
  <c r="T433" i="21" s="1"/>
  <c r="Q434" i="21"/>
  <c r="U434" i="21"/>
  <c r="W434" i="21"/>
  <c r="X434" i="21"/>
  <c r="Y434" i="21"/>
  <c r="Z434" i="21"/>
  <c r="AA434" i="21"/>
  <c r="AB434" i="21"/>
  <c r="R434" i="21" s="1"/>
  <c r="AC434" i="21"/>
  <c r="S434" i="21" s="1"/>
  <c r="AD434" i="21"/>
  <c r="T434" i="21" s="1"/>
  <c r="Q435" i="21"/>
  <c r="U435" i="21"/>
  <c r="W435" i="21"/>
  <c r="X435" i="21" s="1"/>
  <c r="Y435" i="21"/>
  <c r="Z435" i="21"/>
  <c r="AA435" i="21"/>
  <c r="AB435" i="21"/>
  <c r="R435" i="21" s="1"/>
  <c r="AC435" i="21"/>
  <c r="S435" i="21" s="1"/>
  <c r="AD435" i="21"/>
  <c r="T435" i="21" s="1"/>
  <c r="Q436" i="21"/>
  <c r="U436" i="21"/>
  <c r="W436" i="21"/>
  <c r="X436" i="21" s="1"/>
  <c r="Y436" i="21"/>
  <c r="Z436" i="21"/>
  <c r="AA436" i="21"/>
  <c r="AB436" i="21"/>
  <c r="R436" i="21" s="1"/>
  <c r="AC436" i="21"/>
  <c r="S436" i="21" s="1"/>
  <c r="AD436" i="21"/>
  <c r="T436" i="21" s="1"/>
  <c r="Q437" i="21"/>
  <c r="U437" i="21"/>
  <c r="W437" i="21"/>
  <c r="X437" i="21"/>
  <c r="Y437" i="21"/>
  <c r="Z437" i="21"/>
  <c r="AA437" i="21"/>
  <c r="AB437" i="21"/>
  <c r="R437" i="21" s="1"/>
  <c r="AC437" i="21"/>
  <c r="S437" i="21" s="1"/>
  <c r="AD437" i="21"/>
  <c r="T437" i="21" s="1"/>
  <c r="Q438" i="21"/>
  <c r="U438" i="21"/>
  <c r="W438" i="21"/>
  <c r="AA438" i="21" s="1"/>
  <c r="X438" i="21"/>
  <c r="Y438" i="21"/>
  <c r="Z438" i="21" s="1"/>
  <c r="AB438" i="21"/>
  <c r="R438" i="21" s="1"/>
  <c r="AC438" i="21"/>
  <c r="S438" i="21" s="1"/>
  <c r="AD438" i="21"/>
  <c r="T438" i="21" s="1"/>
  <c r="Q439" i="21"/>
  <c r="U439" i="21"/>
  <c r="W439" i="21"/>
  <c r="AA439" i="21" s="1"/>
  <c r="X439" i="21"/>
  <c r="Y439" i="21"/>
  <c r="Z439" i="21" s="1"/>
  <c r="AB439" i="21"/>
  <c r="R439" i="21" s="1"/>
  <c r="AC439" i="21"/>
  <c r="S439" i="21" s="1"/>
  <c r="AD439" i="21"/>
  <c r="T439" i="21" s="1"/>
  <c r="Q440" i="21"/>
  <c r="R440" i="21"/>
  <c r="U440" i="21"/>
  <c r="W440" i="21"/>
  <c r="AA440" i="21" s="1"/>
  <c r="X440" i="21"/>
  <c r="Y440" i="21"/>
  <c r="Z440" i="21"/>
  <c r="AB440" i="21"/>
  <c r="AC440" i="21"/>
  <c r="S440" i="21" s="1"/>
  <c r="AD440" i="21"/>
  <c r="T440" i="21" s="1"/>
  <c r="Q441" i="21"/>
  <c r="R441" i="21"/>
  <c r="U441" i="21"/>
  <c r="W441" i="21"/>
  <c r="X441" i="21" s="1"/>
  <c r="Y441" i="21"/>
  <c r="Z441" i="21" s="1"/>
  <c r="AB441" i="21"/>
  <c r="AC441" i="21"/>
  <c r="S441" i="21" s="1"/>
  <c r="AD441" i="21"/>
  <c r="T441" i="21" s="1"/>
  <c r="Q442" i="21"/>
  <c r="R442" i="21"/>
  <c r="S442" i="21"/>
  <c r="U442" i="21"/>
  <c r="W442" i="21"/>
  <c r="X442" i="21" s="1"/>
  <c r="Y442" i="21"/>
  <c r="Z442" i="21"/>
  <c r="AA442" i="21"/>
  <c r="AB442" i="21"/>
  <c r="AC442" i="21"/>
  <c r="AD442" i="21"/>
  <c r="T442" i="21" s="1"/>
  <c r="Q443" i="21"/>
  <c r="R443" i="21"/>
  <c r="S443" i="21"/>
  <c r="U443" i="21"/>
  <c r="W443" i="21"/>
  <c r="X443" i="21" s="1"/>
  <c r="Y443" i="21"/>
  <c r="Z443" i="21" s="1"/>
  <c r="AA443" i="21"/>
  <c r="AB443" i="21"/>
  <c r="AC443" i="21"/>
  <c r="AD443" i="21"/>
  <c r="T443" i="21" s="1"/>
  <c r="Q444" i="21"/>
  <c r="R444" i="21"/>
  <c r="S444" i="21"/>
  <c r="U444" i="21"/>
  <c r="W444" i="21"/>
  <c r="X444" i="21"/>
  <c r="Y444" i="21"/>
  <c r="Z444" i="21" s="1"/>
  <c r="AA444" i="21"/>
  <c r="AB444" i="21"/>
  <c r="AC444" i="21"/>
  <c r="AD444" i="21"/>
  <c r="T444" i="21" s="1"/>
  <c r="Q445" i="21"/>
  <c r="R445" i="21"/>
  <c r="U445" i="21"/>
  <c r="W445" i="21"/>
  <c r="X445" i="21" s="1"/>
  <c r="Y445" i="21"/>
  <c r="Z445" i="21"/>
  <c r="AB445" i="21"/>
  <c r="AC445" i="21"/>
  <c r="S445" i="21" s="1"/>
  <c r="AD445" i="21"/>
  <c r="T445" i="21" s="1"/>
  <c r="Q446" i="21"/>
  <c r="U446" i="21"/>
  <c r="W446" i="21"/>
  <c r="AA446" i="21" s="1"/>
  <c r="X446" i="21"/>
  <c r="Y446" i="21"/>
  <c r="Z446" i="21" s="1"/>
  <c r="AB446" i="21"/>
  <c r="R446" i="21" s="1"/>
  <c r="AC446" i="21"/>
  <c r="S446" i="21" s="1"/>
  <c r="AD446" i="21"/>
  <c r="T446" i="21" s="1"/>
  <c r="Q447" i="21"/>
  <c r="T447" i="21"/>
  <c r="U447" i="21"/>
  <c r="W447" i="21"/>
  <c r="X447" i="21"/>
  <c r="Y447" i="21"/>
  <c r="Z447" i="21"/>
  <c r="AA447" i="21"/>
  <c r="AB447" i="21"/>
  <c r="R447" i="21" s="1"/>
  <c r="AC447" i="21"/>
  <c r="S447" i="21" s="1"/>
  <c r="AD447" i="21"/>
  <c r="Q448" i="21"/>
  <c r="S448" i="21"/>
  <c r="T448" i="21"/>
  <c r="U448" i="21"/>
  <c r="W448" i="21"/>
  <c r="X448" i="21"/>
  <c r="Y448" i="21"/>
  <c r="Z448" i="21"/>
  <c r="AA448" i="21"/>
  <c r="AB448" i="21"/>
  <c r="R448" i="21" s="1"/>
  <c r="AC448" i="21"/>
  <c r="AD448" i="21"/>
  <c r="Q449" i="21"/>
  <c r="R449" i="21"/>
  <c r="S449" i="21"/>
  <c r="T449" i="21"/>
  <c r="U449" i="21"/>
  <c r="W449" i="21"/>
  <c r="AA449" i="21" s="1"/>
  <c r="X449" i="21"/>
  <c r="Y449" i="21"/>
  <c r="Z449" i="21" s="1"/>
  <c r="AB449" i="21"/>
  <c r="AC449" i="21"/>
  <c r="AD449" i="21"/>
  <c r="Q450" i="21"/>
  <c r="R450" i="21"/>
  <c r="S450" i="21"/>
  <c r="T450" i="21"/>
  <c r="U450" i="21"/>
  <c r="W450" i="21"/>
  <c r="AA450" i="21" s="1"/>
  <c r="X450" i="21"/>
  <c r="Y450" i="21"/>
  <c r="Z450" i="21" s="1"/>
  <c r="AB450" i="21"/>
  <c r="AC450" i="21"/>
  <c r="AD450" i="21"/>
  <c r="Q451" i="21"/>
  <c r="R451" i="21"/>
  <c r="S451" i="21"/>
  <c r="T451" i="21"/>
  <c r="U451" i="21"/>
  <c r="W451" i="21"/>
  <c r="AA451" i="21" s="1"/>
  <c r="X451" i="21"/>
  <c r="Y451" i="21"/>
  <c r="Z451" i="21" s="1"/>
  <c r="AB451" i="21"/>
  <c r="AC451" i="21"/>
  <c r="AD451" i="21"/>
  <c r="Q452" i="21"/>
  <c r="S452" i="21"/>
  <c r="T452" i="21"/>
  <c r="U452" i="21"/>
  <c r="W452" i="21"/>
  <c r="AA452" i="21" s="1"/>
  <c r="X452" i="21"/>
  <c r="Y452" i="21"/>
  <c r="Z452" i="21" s="1"/>
  <c r="AB452" i="21"/>
  <c r="R452" i="21" s="1"/>
  <c r="AC452" i="21"/>
  <c r="AD452" i="21"/>
  <c r="Q453" i="21"/>
  <c r="U453" i="21"/>
  <c r="W453" i="21"/>
  <c r="X453" i="21" s="1"/>
  <c r="Y453" i="21"/>
  <c r="Z453" i="21" s="1"/>
  <c r="AB453" i="21"/>
  <c r="R453" i="21" s="1"/>
  <c r="AC453" i="21"/>
  <c r="S453" i="21" s="1"/>
  <c r="AD453" i="21"/>
  <c r="T453" i="21" s="1"/>
  <c r="Q454" i="21"/>
  <c r="U454" i="21"/>
  <c r="W454" i="21"/>
  <c r="X454" i="21" s="1"/>
  <c r="Y454" i="21"/>
  <c r="Z454" i="21" s="1"/>
  <c r="AA454" i="21"/>
  <c r="AB454" i="21"/>
  <c r="R454" i="21" s="1"/>
  <c r="AC454" i="21"/>
  <c r="S454" i="21" s="1"/>
  <c r="AD454" i="21"/>
  <c r="T454" i="21" s="1"/>
  <c r="Q455" i="21"/>
  <c r="U455" i="21"/>
  <c r="W455" i="21"/>
  <c r="X455" i="21" s="1"/>
  <c r="Y455" i="21"/>
  <c r="Z455" i="21" s="1"/>
  <c r="AB455" i="21"/>
  <c r="R455" i="21" s="1"/>
  <c r="AC455" i="21"/>
  <c r="S455" i="21" s="1"/>
  <c r="AD455" i="21"/>
  <c r="T455" i="21" s="1"/>
  <c r="Q456" i="21"/>
  <c r="U456" i="21"/>
  <c r="W456" i="21"/>
  <c r="X456" i="21"/>
  <c r="Y456" i="21"/>
  <c r="Z456" i="21"/>
  <c r="AA456" i="21"/>
  <c r="AB456" i="21"/>
  <c r="R456" i="21" s="1"/>
  <c r="AC456" i="21"/>
  <c r="S456" i="21" s="1"/>
  <c r="AD456" i="21"/>
  <c r="T456" i="21" s="1"/>
  <c r="Q457" i="21"/>
  <c r="U457" i="21"/>
  <c r="W457" i="21"/>
  <c r="X457" i="21" s="1"/>
  <c r="Y457" i="21"/>
  <c r="Z457" i="21"/>
  <c r="AA457" i="21"/>
  <c r="AB457" i="21"/>
  <c r="R457" i="21" s="1"/>
  <c r="AC457" i="21"/>
  <c r="S457" i="21" s="1"/>
  <c r="AD457" i="21"/>
  <c r="T457" i="21" s="1"/>
  <c r="Q458" i="21"/>
  <c r="U458" i="21"/>
  <c r="W458" i="21"/>
  <c r="X458" i="21" s="1"/>
  <c r="Y458" i="21"/>
  <c r="Z458" i="21" s="1"/>
  <c r="AB458" i="21"/>
  <c r="R458" i="21" s="1"/>
  <c r="AC458" i="21"/>
  <c r="S458" i="21" s="1"/>
  <c r="AD458" i="21"/>
  <c r="T458" i="21" s="1"/>
  <c r="Q459" i="21"/>
  <c r="T459" i="21"/>
  <c r="U459" i="21"/>
  <c r="W459" i="21"/>
  <c r="AA459" i="21" s="1"/>
  <c r="Y459" i="21"/>
  <c r="Z459" i="21"/>
  <c r="AB459" i="21"/>
  <c r="R459" i="21" s="1"/>
  <c r="AC459" i="21"/>
  <c r="S459" i="21" s="1"/>
  <c r="AD459" i="21"/>
  <c r="Q460" i="21"/>
  <c r="T460" i="21"/>
  <c r="U460" i="21"/>
  <c r="W460" i="21"/>
  <c r="AA460" i="21" s="1"/>
  <c r="Y460" i="21"/>
  <c r="Z460" i="21"/>
  <c r="AB460" i="21"/>
  <c r="R460" i="21" s="1"/>
  <c r="AC460" i="21"/>
  <c r="S460" i="21" s="1"/>
  <c r="AD460" i="21"/>
  <c r="Q461" i="21"/>
  <c r="S461" i="21"/>
  <c r="T461" i="21"/>
  <c r="U461" i="21"/>
  <c r="W461" i="21"/>
  <c r="X461" i="21" s="1"/>
  <c r="Y461" i="21"/>
  <c r="Z461" i="21" s="1"/>
  <c r="AB461" i="21"/>
  <c r="R461" i="21" s="1"/>
  <c r="AC461" i="21"/>
  <c r="AD461" i="21"/>
  <c r="Q462" i="21"/>
  <c r="R462" i="21"/>
  <c r="S462" i="21"/>
  <c r="T462" i="21"/>
  <c r="U462" i="21"/>
  <c r="W462" i="21"/>
  <c r="AA462" i="21" s="1"/>
  <c r="X462" i="21"/>
  <c r="Y462" i="21"/>
  <c r="Z462" i="21" s="1"/>
  <c r="AB462" i="21"/>
  <c r="AC462" i="21"/>
  <c r="AD462" i="21"/>
  <c r="Q463" i="21"/>
  <c r="R463" i="21"/>
  <c r="S463" i="21"/>
  <c r="T463" i="21"/>
  <c r="U463" i="21"/>
  <c r="W463" i="21"/>
  <c r="AA463" i="21" s="1"/>
  <c r="X463" i="21"/>
  <c r="Y463" i="21"/>
  <c r="Z463" i="21" s="1"/>
  <c r="AB463" i="21"/>
  <c r="AC463" i="21"/>
  <c r="AD463" i="21"/>
  <c r="Q464" i="21"/>
  <c r="R464" i="21"/>
  <c r="S464" i="21"/>
  <c r="T464" i="21"/>
  <c r="U464" i="21"/>
  <c r="W464" i="21"/>
  <c r="AA464" i="21" s="1"/>
  <c r="Y464" i="21"/>
  <c r="Z464" i="21" s="1"/>
  <c r="AB464" i="21"/>
  <c r="AC464" i="21"/>
  <c r="AD464" i="21"/>
  <c r="Q465" i="21"/>
  <c r="R465" i="21"/>
  <c r="S465" i="21"/>
  <c r="T465" i="21"/>
  <c r="U465" i="21"/>
  <c r="W465" i="21"/>
  <c r="X465" i="21" s="1"/>
  <c r="Y465" i="21"/>
  <c r="Z465" i="21" s="1"/>
  <c r="AB465" i="21"/>
  <c r="AC465" i="21"/>
  <c r="AD465" i="21"/>
  <c r="Q466" i="21"/>
  <c r="R466" i="21"/>
  <c r="S466" i="21"/>
  <c r="T466" i="21"/>
  <c r="U466" i="21"/>
  <c r="W466" i="21"/>
  <c r="X466" i="21" s="1"/>
  <c r="Y466" i="21"/>
  <c r="Z466" i="21"/>
  <c r="AB466" i="21"/>
  <c r="AC466" i="21"/>
  <c r="AD466" i="21"/>
  <c r="Q467" i="21"/>
  <c r="S467" i="21"/>
  <c r="T467" i="21"/>
  <c r="U467" i="21"/>
  <c r="W467" i="21"/>
  <c r="X467" i="21" s="1"/>
  <c r="Y467" i="21"/>
  <c r="Z467" i="21" s="1"/>
  <c r="AA467" i="21"/>
  <c r="AB467" i="21"/>
  <c r="R467" i="21" s="1"/>
  <c r="AC467" i="21"/>
  <c r="AD467" i="21"/>
  <c r="Q468" i="21"/>
  <c r="S468" i="21"/>
  <c r="U468" i="21"/>
  <c r="W468" i="21"/>
  <c r="X468" i="21" s="1"/>
  <c r="Y468" i="21"/>
  <c r="Z468" i="21"/>
  <c r="AA468" i="21"/>
  <c r="AB468" i="21"/>
  <c r="R468" i="21" s="1"/>
  <c r="AC468" i="21"/>
  <c r="AD468" i="21"/>
  <c r="T468" i="21" s="1"/>
  <c r="Q469" i="21"/>
  <c r="U469" i="21"/>
  <c r="W469" i="21"/>
  <c r="X469" i="21" s="1"/>
  <c r="Y469" i="21"/>
  <c r="Z469" i="21" s="1"/>
  <c r="AA469" i="21"/>
  <c r="AB469" i="21"/>
  <c r="R469" i="21" s="1"/>
  <c r="AC469" i="21"/>
  <c r="S469" i="21" s="1"/>
  <c r="AD469" i="21"/>
  <c r="T469" i="21" s="1"/>
  <c r="Q470" i="21"/>
  <c r="U470" i="21"/>
  <c r="W470" i="21"/>
  <c r="X470" i="21" s="1"/>
  <c r="Y470" i="21"/>
  <c r="Z470" i="21"/>
  <c r="AA470" i="21"/>
  <c r="AB470" i="21"/>
  <c r="R470" i="21" s="1"/>
  <c r="AC470" i="21"/>
  <c r="S470" i="21" s="1"/>
  <c r="AD470" i="21"/>
  <c r="T470" i="21" s="1"/>
  <c r="Q471" i="21"/>
  <c r="U471" i="21"/>
  <c r="W471" i="21"/>
  <c r="X471" i="21" s="1"/>
  <c r="Y471" i="21"/>
  <c r="Z471" i="21"/>
  <c r="AA471" i="21"/>
  <c r="AB471" i="21"/>
  <c r="R471" i="21" s="1"/>
  <c r="AC471" i="21"/>
  <c r="S471" i="21" s="1"/>
  <c r="AD471" i="21"/>
  <c r="T471" i="21" s="1"/>
  <c r="Q472" i="21"/>
  <c r="S472" i="21"/>
  <c r="U472" i="21"/>
  <c r="W472" i="21"/>
  <c r="X472" i="21" s="1"/>
  <c r="Y472" i="21"/>
  <c r="Z472" i="21"/>
  <c r="AA472" i="21"/>
  <c r="AB472" i="21"/>
  <c r="R472" i="21" s="1"/>
  <c r="AC472" i="21"/>
  <c r="AD472" i="21"/>
  <c r="T472" i="21" s="1"/>
  <c r="J8" i="21"/>
  <c r="K8" i="21"/>
  <c r="L8" i="21"/>
  <c r="M8" i="21"/>
  <c r="J9" i="21"/>
  <c r="K9" i="21"/>
  <c r="L9" i="21"/>
  <c r="M9" i="21"/>
  <c r="J10" i="21"/>
  <c r="K10" i="21"/>
  <c r="L10" i="21"/>
  <c r="M10" i="21"/>
  <c r="J11" i="21"/>
  <c r="K11" i="21"/>
  <c r="L11" i="21"/>
  <c r="M11" i="21"/>
  <c r="J12" i="21"/>
  <c r="K12" i="21"/>
  <c r="L12" i="21"/>
  <c r="M12" i="21"/>
  <c r="J13" i="21"/>
  <c r="K13" i="21"/>
  <c r="L13" i="21"/>
  <c r="M13" i="21"/>
  <c r="J14" i="21"/>
  <c r="K14" i="21"/>
  <c r="L14" i="21"/>
  <c r="M14" i="21"/>
  <c r="J15" i="21"/>
  <c r="K15" i="21"/>
  <c r="L15" i="21"/>
  <c r="M15" i="21"/>
  <c r="J16" i="21"/>
  <c r="K16" i="21"/>
  <c r="L16" i="21"/>
  <c r="M16" i="21"/>
  <c r="J17" i="21"/>
  <c r="K17" i="21"/>
  <c r="L17" i="21"/>
  <c r="M17" i="21"/>
  <c r="J18" i="21"/>
  <c r="K18" i="21"/>
  <c r="L18" i="21"/>
  <c r="M18" i="21"/>
  <c r="J19" i="21"/>
  <c r="K19" i="21"/>
  <c r="L19" i="21"/>
  <c r="M19" i="21"/>
  <c r="J20" i="21"/>
  <c r="K20" i="21"/>
  <c r="L20" i="21"/>
  <c r="M20" i="21"/>
  <c r="J21" i="21"/>
  <c r="K21" i="21"/>
  <c r="L21" i="21"/>
  <c r="M21" i="21"/>
  <c r="J22" i="21"/>
  <c r="K22" i="21"/>
  <c r="L22" i="21"/>
  <c r="M22" i="21"/>
  <c r="J23" i="21"/>
  <c r="K23" i="21"/>
  <c r="L23" i="21"/>
  <c r="M23" i="21"/>
  <c r="J24" i="21"/>
  <c r="K24" i="21"/>
  <c r="L24" i="21"/>
  <c r="M24" i="21"/>
  <c r="J25" i="21"/>
  <c r="K25" i="21"/>
  <c r="L25" i="21"/>
  <c r="M25" i="21"/>
  <c r="J26" i="21"/>
  <c r="K26" i="21"/>
  <c r="L26" i="21"/>
  <c r="M26" i="21"/>
  <c r="J27" i="21"/>
  <c r="K27" i="21"/>
  <c r="L27" i="21"/>
  <c r="M27" i="21"/>
  <c r="J28" i="21"/>
  <c r="K28" i="21"/>
  <c r="L28" i="21"/>
  <c r="M28" i="21"/>
  <c r="J29" i="21"/>
  <c r="K29" i="21"/>
  <c r="L29" i="21"/>
  <c r="M29" i="21"/>
  <c r="J30" i="21"/>
  <c r="K30" i="21"/>
  <c r="L30" i="21"/>
  <c r="M30" i="21"/>
  <c r="J31" i="21"/>
  <c r="K31" i="21"/>
  <c r="L31" i="21"/>
  <c r="M31" i="21"/>
  <c r="J32" i="21"/>
  <c r="K32" i="21"/>
  <c r="L32" i="21"/>
  <c r="M32" i="21"/>
  <c r="J33" i="21"/>
  <c r="K33" i="21"/>
  <c r="L33" i="21"/>
  <c r="M33" i="21"/>
  <c r="J34" i="21"/>
  <c r="K34" i="21"/>
  <c r="L34" i="21"/>
  <c r="M34" i="21"/>
  <c r="J35" i="21"/>
  <c r="K35" i="21"/>
  <c r="L35" i="21"/>
  <c r="M35" i="21"/>
  <c r="J36" i="21"/>
  <c r="K36" i="21"/>
  <c r="L36" i="21"/>
  <c r="M36" i="21"/>
  <c r="J37" i="21"/>
  <c r="K37" i="21"/>
  <c r="L37" i="21"/>
  <c r="M37" i="21"/>
  <c r="J38" i="21"/>
  <c r="K38" i="21"/>
  <c r="L38" i="21"/>
  <c r="M38" i="21"/>
  <c r="J39" i="21"/>
  <c r="K39" i="21"/>
  <c r="L39" i="21"/>
  <c r="M39" i="21"/>
  <c r="J40" i="21"/>
  <c r="K40" i="21"/>
  <c r="L40" i="21"/>
  <c r="M40" i="21"/>
  <c r="J41" i="21"/>
  <c r="K41" i="21"/>
  <c r="L41" i="21"/>
  <c r="M41" i="21"/>
  <c r="J42" i="21"/>
  <c r="K42" i="21"/>
  <c r="L42" i="21"/>
  <c r="M42" i="21"/>
  <c r="J43" i="21"/>
  <c r="K43" i="21"/>
  <c r="L43" i="21"/>
  <c r="M43" i="21"/>
  <c r="J44" i="21"/>
  <c r="K44" i="21"/>
  <c r="L44" i="21"/>
  <c r="M44" i="21"/>
  <c r="J45" i="21"/>
  <c r="K45" i="21"/>
  <c r="L45" i="21"/>
  <c r="M45" i="21"/>
  <c r="J46" i="21"/>
  <c r="K46" i="21"/>
  <c r="L46" i="21"/>
  <c r="M46" i="21"/>
  <c r="J47" i="21"/>
  <c r="K47" i="21"/>
  <c r="L47" i="21"/>
  <c r="M47" i="21"/>
  <c r="J48" i="21"/>
  <c r="K48" i="21"/>
  <c r="L48" i="21"/>
  <c r="M48" i="21"/>
  <c r="J49" i="21"/>
  <c r="K49" i="21"/>
  <c r="L49" i="21"/>
  <c r="M49" i="21"/>
  <c r="J50" i="21"/>
  <c r="K50" i="21"/>
  <c r="L50" i="21"/>
  <c r="M50" i="21"/>
  <c r="J51" i="21"/>
  <c r="K51" i="21"/>
  <c r="L51" i="21"/>
  <c r="M51" i="21"/>
  <c r="J52" i="21"/>
  <c r="K52" i="21"/>
  <c r="L52" i="21"/>
  <c r="M52" i="21"/>
  <c r="J53" i="21"/>
  <c r="K53" i="21"/>
  <c r="L53" i="21"/>
  <c r="M53" i="21"/>
  <c r="J54" i="21"/>
  <c r="K54" i="21"/>
  <c r="L54" i="21"/>
  <c r="M54" i="21"/>
  <c r="J55" i="21"/>
  <c r="K55" i="21"/>
  <c r="L55" i="21"/>
  <c r="M55" i="21"/>
  <c r="J56" i="21"/>
  <c r="K56" i="21"/>
  <c r="L56" i="21"/>
  <c r="M56" i="21"/>
  <c r="J57" i="21"/>
  <c r="K57" i="21"/>
  <c r="L57" i="21"/>
  <c r="M57" i="21"/>
  <c r="J58" i="21"/>
  <c r="K58" i="21"/>
  <c r="L58" i="21"/>
  <c r="M58" i="21"/>
  <c r="J59" i="21"/>
  <c r="K59" i="21"/>
  <c r="L59" i="21"/>
  <c r="M59" i="21"/>
  <c r="J60" i="21"/>
  <c r="K60" i="21"/>
  <c r="L60" i="21"/>
  <c r="M60" i="21"/>
  <c r="J61" i="21"/>
  <c r="K61" i="21"/>
  <c r="L61" i="21"/>
  <c r="M61" i="21"/>
  <c r="J62" i="21"/>
  <c r="K62" i="21"/>
  <c r="L62" i="21"/>
  <c r="M62" i="21"/>
  <c r="J63" i="21"/>
  <c r="K63" i="21"/>
  <c r="L63" i="21"/>
  <c r="M63" i="21"/>
  <c r="J64" i="21"/>
  <c r="K64" i="21"/>
  <c r="L64" i="21"/>
  <c r="M64" i="21"/>
  <c r="J65" i="21"/>
  <c r="K65" i="21"/>
  <c r="L65" i="21"/>
  <c r="M65" i="21"/>
  <c r="J66" i="21"/>
  <c r="K66" i="21"/>
  <c r="L66" i="21"/>
  <c r="M66" i="21"/>
  <c r="J67" i="21"/>
  <c r="K67" i="21"/>
  <c r="L67" i="21"/>
  <c r="M67" i="21"/>
  <c r="J68" i="21"/>
  <c r="K68" i="21"/>
  <c r="L68" i="21"/>
  <c r="M68" i="21"/>
  <c r="J69" i="21"/>
  <c r="K69" i="21"/>
  <c r="L69" i="21"/>
  <c r="M69" i="21"/>
  <c r="J70" i="21"/>
  <c r="K70" i="21"/>
  <c r="L70" i="21"/>
  <c r="M70" i="21"/>
  <c r="J71" i="21"/>
  <c r="K71" i="21"/>
  <c r="L71" i="21"/>
  <c r="M71" i="21"/>
  <c r="J72" i="21"/>
  <c r="K72" i="21"/>
  <c r="L72" i="21"/>
  <c r="M72" i="21"/>
  <c r="J73" i="21"/>
  <c r="K73" i="21"/>
  <c r="L73" i="21"/>
  <c r="M73" i="21"/>
  <c r="J74" i="21"/>
  <c r="K74" i="21"/>
  <c r="L74" i="21"/>
  <c r="M74" i="21"/>
  <c r="J75" i="21"/>
  <c r="K75" i="21"/>
  <c r="L75" i="21"/>
  <c r="M75" i="21"/>
  <c r="J76" i="21"/>
  <c r="K76" i="21"/>
  <c r="L76" i="21"/>
  <c r="M76" i="21"/>
  <c r="J77" i="21"/>
  <c r="K77" i="21"/>
  <c r="L77" i="21"/>
  <c r="M77" i="21"/>
  <c r="J78" i="21"/>
  <c r="K78" i="21"/>
  <c r="L78" i="21"/>
  <c r="M78" i="21"/>
  <c r="J79" i="21"/>
  <c r="K79" i="21"/>
  <c r="L79" i="21"/>
  <c r="M79" i="21"/>
  <c r="J80" i="21"/>
  <c r="K80" i="21"/>
  <c r="L80" i="21"/>
  <c r="M80" i="21"/>
  <c r="J81" i="21"/>
  <c r="K81" i="21"/>
  <c r="L81" i="21"/>
  <c r="M81" i="21"/>
  <c r="J82" i="21"/>
  <c r="K82" i="21"/>
  <c r="L82" i="21"/>
  <c r="M82" i="21"/>
  <c r="J83" i="21"/>
  <c r="K83" i="21"/>
  <c r="L83" i="21"/>
  <c r="M83" i="21"/>
  <c r="J84" i="21"/>
  <c r="K84" i="21"/>
  <c r="L84" i="21"/>
  <c r="M84" i="21"/>
  <c r="J85" i="21"/>
  <c r="K85" i="21"/>
  <c r="L85" i="21"/>
  <c r="M85" i="21"/>
  <c r="J86" i="21"/>
  <c r="K86" i="21"/>
  <c r="L86" i="21"/>
  <c r="M86" i="21"/>
  <c r="J87" i="21"/>
  <c r="K87" i="21"/>
  <c r="L87" i="21"/>
  <c r="M87" i="21"/>
  <c r="J88" i="21"/>
  <c r="K88" i="21"/>
  <c r="L88" i="21"/>
  <c r="M88" i="21"/>
  <c r="J89" i="21"/>
  <c r="K89" i="21"/>
  <c r="L89" i="21"/>
  <c r="M89" i="21"/>
  <c r="J90" i="21"/>
  <c r="K90" i="21"/>
  <c r="L90" i="21"/>
  <c r="M90" i="21"/>
  <c r="J91" i="21"/>
  <c r="K91" i="21"/>
  <c r="L91" i="21"/>
  <c r="M91" i="21"/>
  <c r="J92" i="21"/>
  <c r="K92" i="21"/>
  <c r="L92" i="21"/>
  <c r="M92" i="21"/>
  <c r="J93" i="21"/>
  <c r="K93" i="21"/>
  <c r="L93" i="21"/>
  <c r="M93" i="21"/>
  <c r="J94" i="21"/>
  <c r="K94" i="21"/>
  <c r="L94" i="21"/>
  <c r="M94" i="21"/>
  <c r="J95" i="21"/>
  <c r="K95" i="21"/>
  <c r="L95" i="21"/>
  <c r="M95" i="21"/>
  <c r="J96" i="21"/>
  <c r="K96" i="21"/>
  <c r="L96" i="21"/>
  <c r="M96" i="21"/>
  <c r="J97" i="21"/>
  <c r="K97" i="21"/>
  <c r="L97" i="21"/>
  <c r="M97" i="21"/>
  <c r="J98" i="21"/>
  <c r="K98" i="21"/>
  <c r="L98" i="21"/>
  <c r="M98" i="21"/>
  <c r="J99" i="21"/>
  <c r="K99" i="21"/>
  <c r="L99" i="21"/>
  <c r="M99" i="21"/>
  <c r="J100" i="21"/>
  <c r="K100" i="21"/>
  <c r="L100" i="21"/>
  <c r="M100" i="21"/>
  <c r="J101" i="21"/>
  <c r="K101" i="21"/>
  <c r="L101" i="21"/>
  <c r="M101" i="21"/>
  <c r="J102" i="21"/>
  <c r="K102" i="21"/>
  <c r="L102" i="21"/>
  <c r="M102" i="21"/>
  <c r="J103" i="21"/>
  <c r="K103" i="21"/>
  <c r="L103" i="21"/>
  <c r="M103" i="21"/>
  <c r="J104" i="21"/>
  <c r="K104" i="21"/>
  <c r="L104" i="21"/>
  <c r="M104" i="21"/>
  <c r="J105" i="21"/>
  <c r="K105" i="21"/>
  <c r="L105" i="21"/>
  <c r="M105" i="21"/>
  <c r="J106" i="21"/>
  <c r="K106" i="21"/>
  <c r="L106" i="21"/>
  <c r="M106" i="21"/>
  <c r="J107" i="21"/>
  <c r="K107" i="21"/>
  <c r="L107" i="21"/>
  <c r="M107" i="21"/>
  <c r="J108" i="21"/>
  <c r="K108" i="21"/>
  <c r="L108" i="21"/>
  <c r="M108" i="21"/>
  <c r="J109" i="21"/>
  <c r="K109" i="21"/>
  <c r="L109" i="21"/>
  <c r="M109" i="21"/>
  <c r="J110" i="21"/>
  <c r="K110" i="21"/>
  <c r="L110" i="21"/>
  <c r="M110" i="21"/>
  <c r="J111" i="21"/>
  <c r="K111" i="21"/>
  <c r="L111" i="21"/>
  <c r="M111" i="21"/>
  <c r="J112" i="21"/>
  <c r="K112" i="21"/>
  <c r="L112" i="21"/>
  <c r="M112" i="21"/>
  <c r="J113" i="21"/>
  <c r="K113" i="21"/>
  <c r="L113" i="21"/>
  <c r="M113" i="21"/>
  <c r="J114" i="21"/>
  <c r="K114" i="21"/>
  <c r="L114" i="21"/>
  <c r="M114" i="21"/>
  <c r="J115" i="21"/>
  <c r="K115" i="21"/>
  <c r="L115" i="21"/>
  <c r="M115" i="21"/>
  <c r="J116" i="21"/>
  <c r="K116" i="21"/>
  <c r="L116" i="21"/>
  <c r="M116" i="21"/>
  <c r="J117" i="21"/>
  <c r="K117" i="21"/>
  <c r="L117" i="21"/>
  <c r="M117" i="21"/>
  <c r="J118" i="21"/>
  <c r="K118" i="21"/>
  <c r="L118" i="21"/>
  <c r="M118" i="21"/>
  <c r="J119" i="21"/>
  <c r="K119" i="21"/>
  <c r="L119" i="21"/>
  <c r="M119" i="21"/>
  <c r="J120" i="21"/>
  <c r="K120" i="21"/>
  <c r="L120" i="21"/>
  <c r="M120" i="21"/>
  <c r="J121" i="21"/>
  <c r="K121" i="21"/>
  <c r="L121" i="21"/>
  <c r="M121" i="21"/>
  <c r="J122" i="21"/>
  <c r="K122" i="21"/>
  <c r="L122" i="21"/>
  <c r="M122" i="21"/>
  <c r="J123" i="21"/>
  <c r="K123" i="21"/>
  <c r="L123" i="21"/>
  <c r="M123" i="21"/>
  <c r="J124" i="21"/>
  <c r="K124" i="21"/>
  <c r="L124" i="21"/>
  <c r="M124" i="21"/>
  <c r="J125" i="21"/>
  <c r="K125" i="21"/>
  <c r="L125" i="21"/>
  <c r="M125" i="21"/>
  <c r="J126" i="21"/>
  <c r="K126" i="21"/>
  <c r="L126" i="21"/>
  <c r="M126" i="21"/>
  <c r="J127" i="21"/>
  <c r="K127" i="21"/>
  <c r="L127" i="21"/>
  <c r="M127" i="21"/>
  <c r="J128" i="21"/>
  <c r="K128" i="21"/>
  <c r="L128" i="21"/>
  <c r="M128" i="21"/>
  <c r="J129" i="21"/>
  <c r="K129" i="21"/>
  <c r="L129" i="21"/>
  <c r="M129" i="21"/>
  <c r="J130" i="21"/>
  <c r="K130" i="21"/>
  <c r="L130" i="21"/>
  <c r="M130" i="21"/>
  <c r="J131" i="21"/>
  <c r="K131" i="21"/>
  <c r="L131" i="21"/>
  <c r="M131" i="21"/>
  <c r="J132" i="21"/>
  <c r="K132" i="21"/>
  <c r="L132" i="21"/>
  <c r="M132" i="21"/>
  <c r="J133" i="21"/>
  <c r="K133" i="21"/>
  <c r="L133" i="21"/>
  <c r="M133" i="21"/>
  <c r="J134" i="21"/>
  <c r="K134" i="21"/>
  <c r="L134" i="21"/>
  <c r="M134" i="21"/>
  <c r="J135" i="21"/>
  <c r="K135" i="21"/>
  <c r="L135" i="21"/>
  <c r="M135" i="21"/>
  <c r="J136" i="21"/>
  <c r="K136" i="21"/>
  <c r="L136" i="21"/>
  <c r="M136" i="21"/>
  <c r="J137" i="21"/>
  <c r="K137" i="21"/>
  <c r="L137" i="21"/>
  <c r="M137" i="21"/>
  <c r="J138" i="21"/>
  <c r="K138" i="21"/>
  <c r="L138" i="21"/>
  <c r="M138" i="21"/>
  <c r="J139" i="21"/>
  <c r="K139" i="21"/>
  <c r="L139" i="21"/>
  <c r="M139" i="21"/>
  <c r="J140" i="21"/>
  <c r="K140" i="21"/>
  <c r="L140" i="21"/>
  <c r="M140" i="21"/>
  <c r="J141" i="21"/>
  <c r="K141" i="21"/>
  <c r="L141" i="21"/>
  <c r="M141" i="21"/>
  <c r="J142" i="21"/>
  <c r="K142" i="21"/>
  <c r="L142" i="21"/>
  <c r="M142" i="21"/>
  <c r="J143" i="21"/>
  <c r="K143" i="21"/>
  <c r="L143" i="21"/>
  <c r="M143" i="21"/>
  <c r="J144" i="21"/>
  <c r="K144" i="21"/>
  <c r="L144" i="21"/>
  <c r="M144" i="21"/>
  <c r="J145" i="21"/>
  <c r="K145" i="21"/>
  <c r="L145" i="21"/>
  <c r="M145" i="21"/>
  <c r="J146" i="21"/>
  <c r="K146" i="21"/>
  <c r="L146" i="21"/>
  <c r="M146" i="21"/>
  <c r="J147" i="21"/>
  <c r="K147" i="21"/>
  <c r="L147" i="21"/>
  <c r="M147" i="21"/>
  <c r="J148" i="21"/>
  <c r="K148" i="21"/>
  <c r="L148" i="21"/>
  <c r="M148" i="21"/>
  <c r="J149" i="21"/>
  <c r="K149" i="21"/>
  <c r="L149" i="21"/>
  <c r="M149" i="21"/>
  <c r="J150" i="21"/>
  <c r="K150" i="21"/>
  <c r="L150" i="21"/>
  <c r="M150" i="21"/>
  <c r="J151" i="21"/>
  <c r="K151" i="21"/>
  <c r="L151" i="21"/>
  <c r="M151" i="21"/>
  <c r="J152" i="21"/>
  <c r="K152" i="21"/>
  <c r="L152" i="21"/>
  <c r="M152" i="21"/>
  <c r="J153" i="21"/>
  <c r="K153" i="21"/>
  <c r="L153" i="21"/>
  <c r="M153" i="21"/>
  <c r="J154" i="21"/>
  <c r="K154" i="21"/>
  <c r="L154" i="21"/>
  <c r="M154" i="21"/>
  <c r="J155" i="21"/>
  <c r="K155" i="21"/>
  <c r="L155" i="21"/>
  <c r="M155" i="21"/>
  <c r="J156" i="21"/>
  <c r="K156" i="21"/>
  <c r="L156" i="21"/>
  <c r="M156" i="21"/>
  <c r="J157" i="21"/>
  <c r="K157" i="21"/>
  <c r="L157" i="21"/>
  <c r="M157" i="21"/>
  <c r="J158" i="21"/>
  <c r="K158" i="21"/>
  <c r="L158" i="21"/>
  <c r="M158" i="21"/>
  <c r="J159" i="21"/>
  <c r="K159" i="21"/>
  <c r="L159" i="21"/>
  <c r="M159" i="21"/>
  <c r="J160" i="21"/>
  <c r="K160" i="21"/>
  <c r="L160" i="21"/>
  <c r="M160" i="21"/>
  <c r="J161" i="21"/>
  <c r="K161" i="21"/>
  <c r="L161" i="21"/>
  <c r="M161" i="21"/>
  <c r="J162" i="21"/>
  <c r="K162" i="21"/>
  <c r="L162" i="21"/>
  <c r="M162" i="21"/>
  <c r="J163" i="21"/>
  <c r="K163" i="21"/>
  <c r="L163" i="21"/>
  <c r="M163" i="21"/>
  <c r="J164" i="21"/>
  <c r="K164" i="21"/>
  <c r="L164" i="21"/>
  <c r="M164" i="21"/>
  <c r="J165" i="21"/>
  <c r="K165" i="21"/>
  <c r="L165" i="21"/>
  <c r="M165" i="21"/>
  <c r="J166" i="21"/>
  <c r="K166" i="21"/>
  <c r="L166" i="21"/>
  <c r="M166" i="21"/>
  <c r="J167" i="21"/>
  <c r="K167" i="21"/>
  <c r="L167" i="21"/>
  <c r="M167" i="21"/>
  <c r="J168" i="21"/>
  <c r="K168" i="21"/>
  <c r="L168" i="21"/>
  <c r="M168" i="21"/>
  <c r="J169" i="21"/>
  <c r="K169" i="21"/>
  <c r="L169" i="21"/>
  <c r="M169" i="21"/>
  <c r="J170" i="21"/>
  <c r="K170" i="21"/>
  <c r="L170" i="21"/>
  <c r="M170" i="21"/>
  <c r="J171" i="21"/>
  <c r="K171" i="21"/>
  <c r="L171" i="21"/>
  <c r="M171" i="21"/>
  <c r="J172" i="21"/>
  <c r="K172" i="21"/>
  <c r="L172" i="21"/>
  <c r="M172" i="21"/>
  <c r="J173" i="21"/>
  <c r="K173" i="21"/>
  <c r="L173" i="21"/>
  <c r="M173" i="21"/>
  <c r="J174" i="21"/>
  <c r="K174" i="21"/>
  <c r="L174" i="21"/>
  <c r="M174" i="21"/>
  <c r="J175" i="21"/>
  <c r="K175" i="21"/>
  <c r="L175" i="21"/>
  <c r="M175" i="21"/>
  <c r="J176" i="21"/>
  <c r="K176" i="21"/>
  <c r="L176" i="21"/>
  <c r="M176" i="21"/>
  <c r="J177" i="21"/>
  <c r="K177" i="21"/>
  <c r="L177" i="21"/>
  <c r="M177" i="21"/>
  <c r="J178" i="21"/>
  <c r="K178" i="21"/>
  <c r="L178" i="21"/>
  <c r="M178" i="21"/>
  <c r="J179" i="21"/>
  <c r="K179" i="21"/>
  <c r="L179" i="21"/>
  <c r="M179" i="21"/>
  <c r="J180" i="21"/>
  <c r="K180" i="21"/>
  <c r="L180" i="21"/>
  <c r="M180" i="21"/>
  <c r="J181" i="21"/>
  <c r="K181" i="21"/>
  <c r="L181" i="21"/>
  <c r="M181" i="21"/>
  <c r="J182" i="21"/>
  <c r="K182" i="21"/>
  <c r="L182" i="21"/>
  <c r="M182" i="21"/>
  <c r="J183" i="21"/>
  <c r="K183" i="21"/>
  <c r="L183" i="21"/>
  <c r="M183" i="21"/>
  <c r="J184" i="21"/>
  <c r="K184" i="21"/>
  <c r="L184" i="21"/>
  <c r="M184" i="21"/>
  <c r="J185" i="21"/>
  <c r="K185" i="21"/>
  <c r="L185" i="21"/>
  <c r="M185" i="21"/>
  <c r="J186" i="21"/>
  <c r="K186" i="21"/>
  <c r="L186" i="21"/>
  <c r="M186" i="21"/>
  <c r="J187" i="21"/>
  <c r="K187" i="21"/>
  <c r="L187" i="21"/>
  <c r="M187" i="21"/>
  <c r="J188" i="21"/>
  <c r="K188" i="21"/>
  <c r="L188" i="21"/>
  <c r="M188" i="21"/>
  <c r="J189" i="21"/>
  <c r="K189" i="21"/>
  <c r="L189" i="21"/>
  <c r="M189" i="21"/>
  <c r="J190" i="21"/>
  <c r="K190" i="21"/>
  <c r="L190" i="21"/>
  <c r="M190" i="21"/>
  <c r="J191" i="21"/>
  <c r="K191" i="21"/>
  <c r="L191" i="21"/>
  <c r="M191" i="21"/>
  <c r="J192" i="21"/>
  <c r="K192" i="21"/>
  <c r="L192" i="21"/>
  <c r="M192" i="21"/>
  <c r="J193" i="21"/>
  <c r="K193" i="21"/>
  <c r="L193" i="21"/>
  <c r="M193" i="21"/>
  <c r="J194" i="21"/>
  <c r="K194" i="21"/>
  <c r="L194" i="21"/>
  <c r="M194" i="21"/>
  <c r="J195" i="21"/>
  <c r="K195" i="21"/>
  <c r="L195" i="21"/>
  <c r="M195" i="21"/>
  <c r="J196" i="21"/>
  <c r="K196" i="21"/>
  <c r="L196" i="21"/>
  <c r="M196" i="21"/>
  <c r="J197" i="21"/>
  <c r="K197" i="21"/>
  <c r="L197" i="21"/>
  <c r="M197" i="21"/>
  <c r="J198" i="21"/>
  <c r="K198" i="21"/>
  <c r="L198" i="21"/>
  <c r="M198" i="21"/>
  <c r="J199" i="21"/>
  <c r="K199" i="21"/>
  <c r="L199" i="21"/>
  <c r="M199" i="21"/>
  <c r="J200" i="21"/>
  <c r="K200" i="21"/>
  <c r="L200" i="21"/>
  <c r="M200" i="21"/>
  <c r="J201" i="21"/>
  <c r="K201" i="21"/>
  <c r="L201" i="21"/>
  <c r="M201" i="21"/>
  <c r="J202" i="21"/>
  <c r="K202" i="21"/>
  <c r="L202" i="21"/>
  <c r="M202" i="21"/>
  <c r="J203" i="21"/>
  <c r="K203" i="21"/>
  <c r="L203" i="21"/>
  <c r="M203" i="21"/>
  <c r="J204" i="21"/>
  <c r="K204" i="21"/>
  <c r="L204" i="21"/>
  <c r="M204" i="21"/>
  <c r="J205" i="21"/>
  <c r="K205" i="21"/>
  <c r="L205" i="21"/>
  <c r="M205" i="21"/>
  <c r="J206" i="21"/>
  <c r="K206" i="21"/>
  <c r="L206" i="21"/>
  <c r="M206" i="21"/>
  <c r="J207" i="21"/>
  <c r="K207" i="21"/>
  <c r="L207" i="21"/>
  <c r="M207" i="21"/>
  <c r="J208" i="21"/>
  <c r="K208" i="21"/>
  <c r="L208" i="21"/>
  <c r="M208" i="21"/>
  <c r="J209" i="21"/>
  <c r="K209" i="21"/>
  <c r="L209" i="21"/>
  <c r="M209" i="21"/>
  <c r="J210" i="21"/>
  <c r="K210" i="21"/>
  <c r="L210" i="21"/>
  <c r="M210" i="21"/>
  <c r="J211" i="21"/>
  <c r="K211" i="21"/>
  <c r="L211" i="21"/>
  <c r="M211" i="21"/>
  <c r="J212" i="21"/>
  <c r="K212" i="21"/>
  <c r="L212" i="21"/>
  <c r="M212" i="21"/>
  <c r="J213" i="21"/>
  <c r="K213" i="21"/>
  <c r="L213" i="21"/>
  <c r="M213" i="21"/>
  <c r="J214" i="21"/>
  <c r="K214" i="21"/>
  <c r="L214" i="21"/>
  <c r="M214" i="21"/>
  <c r="J215" i="21"/>
  <c r="K215" i="21"/>
  <c r="L215" i="21"/>
  <c r="M215" i="21"/>
  <c r="J216" i="21"/>
  <c r="K216" i="21"/>
  <c r="L216" i="21"/>
  <c r="M216" i="21"/>
  <c r="J217" i="21"/>
  <c r="K217" i="21"/>
  <c r="L217" i="21"/>
  <c r="M217" i="21"/>
  <c r="J218" i="21"/>
  <c r="K218" i="21"/>
  <c r="L218" i="21"/>
  <c r="M218" i="21"/>
  <c r="J219" i="21"/>
  <c r="K219" i="21"/>
  <c r="L219" i="21"/>
  <c r="M219" i="21"/>
  <c r="J220" i="21"/>
  <c r="K220" i="21"/>
  <c r="L220" i="21"/>
  <c r="M220" i="21"/>
  <c r="J221" i="21"/>
  <c r="K221" i="21"/>
  <c r="L221" i="21"/>
  <c r="M221" i="21"/>
  <c r="J222" i="21"/>
  <c r="K222" i="21"/>
  <c r="L222" i="21"/>
  <c r="M222" i="21"/>
  <c r="J223" i="21"/>
  <c r="K223" i="21"/>
  <c r="L223" i="21"/>
  <c r="M223" i="21"/>
  <c r="J224" i="21"/>
  <c r="K224" i="21"/>
  <c r="L224" i="21"/>
  <c r="M224" i="21"/>
  <c r="J225" i="21"/>
  <c r="K225" i="21"/>
  <c r="L225" i="21"/>
  <c r="M225" i="21"/>
  <c r="J226" i="21"/>
  <c r="K226" i="21"/>
  <c r="L226" i="21"/>
  <c r="M226" i="21"/>
  <c r="J227" i="21"/>
  <c r="K227" i="21"/>
  <c r="L227" i="21"/>
  <c r="M227" i="21"/>
  <c r="J228" i="21"/>
  <c r="K228" i="21"/>
  <c r="L228" i="21"/>
  <c r="M228" i="21"/>
  <c r="J229" i="21"/>
  <c r="K229" i="21"/>
  <c r="L229" i="21"/>
  <c r="M229" i="21"/>
  <c r="J230" i="21"/>
  <c r="K230" i="21"/>
  <c r="L230" i="21"/>
  <c r="M230" i="21"/>
  <c r="J231" i="21"/>
  <c r="K231" i="21"/>
  <c r="L231" i="21"/>
  <c r="M231" i="21"/>
  <c r="J232" i="21"/>
  <c r="K232" i="21"/>
  <c r="L232" i="21"/>
  <c r="M232" i="21"/>
  <c r="J233" i="21"/>
  <c r="K233" i="21"/>
  <c r="L233" i="21"/>
  <c r="M233" i="21"/>
  <c r="J234" i="21"/>
  <c r="K234" i="21"/>
  <c r="L234" i="21"/>
  <c r="M234" i="21"/>
  <c r="J235" i="21"/>
  <c r="K235" i="21"/>
  <c r="L235" i="21"/>
  <c r="M235" i="21"/>
  <c r="J236" i="21"/>
  <c r="K236" i="21"/>
  <c r="L236" i="21"/>
  <c r="M236" i="21"/>
  <c r="J237" i="21"/>
  <c r="K237" i="21"/>
  <c r="L237" i="21"/>
  <c r="M237" i="21"/>
  <c r="J238" i="21"/>
  <c r="K238" i="21"/>
  <c r="L238" i="21"/>
  <c r="M238" i="21"/>
  <c r="J239" i="21"/>
  <c r="K239" i="21"/>
  <c r="L239" i="21"/>
  <c r="M239" i="21"/>
  <c r="J240" i="21"/>
  <c r="K240" i="21"/>
  <c r="L240" i="21"/>
  <c r="M240" i="21"/>
  <c r="J241" i="21"/>
  <c r="K241" i="21"/>
  <c r="L241" i="21"/>
  <c r="M241" i="21"/>
  <c r="J242" i="21"/>
  <c r="K242" i="21"/>
  <c r="L242" i="21"/>
  <c r="M242" i="21"/>
  <c r="J243" i="21"/>
  <c r="K243" i="21"/>
  <c r="L243" i="21"/>
  <c r="M243" i="21"/>
  <c r="J244" i="21"/>
  <c r="K244" i="21"/>
  <c r="L244" i="21"/>
  <c r="M244" i="21"/>
  <c r="X250" i="21" l="1"/>
  <c r="AA250" i="21"/>
  <c r="AA466" i="21"/>
  <c r="X460" i="21"/>
  <c r="X459" i="21"/>
  <c r="AA431" i="21"/>
  <c r="X428" i="21"/>
  <c r="X425" i="21"/>
  <c r="X422" i="21"/>
  <c r="AA409" i="21"/>
  <c r="X406" i="21"/>
  <c r="AA352" i="21"/>
  <c r="X334" i="21"/>
  <c r="X330" i="21"/>
  <c r="AA305" i="21"/>
  <c r="AA288" i="21"/>
  <c r="X288" i="21"/>
  <c r="AA284" i="21"/>
  <c r="X280" i="21"/>
  <c r="AA280" i="21"/>
  <c r="X261" i="21"/>
  <c r="AA246" i="21"/>
  <c r="X245" i="21"/>
  <c r="AA230" i="21"/>
  <c r="X209" i="21"/>
  <c r="X180" i="21"/>
  <c r="AA162" i="21"/>
  <c r="X161" i="21"/>
  <c r="X121" i="21"/>
  <c r="X112" i="21"/>
  <c r="AA112" i="21"/>
  <c r="X30" i="21"/>
  <c r="AA30" i="21"/>
  <c r="AA23" i="21"/>
  <c r="X23" i="21"/>
  <c r="X18" i="21"/>
  <c r="X113" i="21"/>
  <c r="AA113" i="21"/>
  <c r="AA24" i="21"/>
  <c r="X24" i="21"/>
  <c r="AA455" i="21"/>
  <c r="X415" i="21"/>
  <c r="X414" i="21"/>
  <c r="AA389" i="21"/>
  <c r="AA383" i="21"/>
  <c r="X361" i="21"/>
  <c r="AA344" i="21"/>
  <c r="X344" i="21"/>
  <c r="AA340" i="21"/>
  <c r="AA328" i="21"/>
  <c r="X318" i="21"/>
  <c r="X293" i="21"/>
  <c r="AA293" i="21"/>
  <c r="AA232" i="21"/>
  <c r="X219" i="21"/>
  <c r="AA219" i="21"/>
  <c r="X216" i="21"/>
  <c r="AA192" i="21"/>
  <c r="X192" i="21"/>
  <c r="X173" i="21"/>
  <c r="AA155" i="21"/>
  <c r="X155" i="21"/>
  <c r="X126" i="21"/>
  <c r="AA126" i="21"/>
  <c r="X99" i="21"/>
  <c r="AA99" i="21"/>
  <c r="X66" i="21"/>
  <c r="AA66" i="21"/>
  <c r="X51" i="21"/>
  <c r="AA51" i="21"/>
  <c r="AA48" i="21"/>
  <c r="X48" i="21"/>
  <c r="X31" i="21"/>
  <c r="AA31" i="21"/>
  <c r="AA28" i="21"/>
  <c r="X39" i="21"/>
  <c r="AA39" i="21"/>
  <c r="X306" i="21"/>
  <c r="AA306" i="21"/>
  <c r="AA299" i="21"/>
  <c r="X299" i="21"/>
  <c r="AA228" i="21"/>
  <c r="X228" i="21"/>
  <c r="X114" i="21"/>
  <c r="AA114" i="21"/>
  <c r="AA461" i="21"/>
  <c r="AA458" i="21"/>
  <c r="X386" i="21"/>
  <c r="X362" i="21"/>
  <c r="AA346" i="21"/>
  <c r="X315" i="21"/>
  <c r="AA315" i="21"/>
  <c r="X207" i="21"/>
  <c r="AA207" i="21"/>
  <c r="X182" i="21"/>
  <c r="AA182" i="21"/>
  <c r="X178" i="21"/>
  <c r="AA178" i="21"/>
  <c r="AA118" i="21"/>
  <c r="X118" i="21"/>
  <c r="AA115" i="21"/>
  <c r="X106" i="21"/>
  <c r="AA106" i="21"/>
  <c r="AA92" i="21"/>
  <c r="X92" i="21"/>
  <c r="AA301" i="21"/>
  <c r="X301" i="21"/>
  <c r="X364" i="21"/>
  <c r="AA364" i="21"/>
  <c r="AA445" i="21"/>
  <c r="X403" i="21"/>
  <c r="X402" i="21"/>
  <c r="AA347" i="21"/>
  <c r="X329" i="21"/>
  <c r="AA329" i="21"/>
  <c r="X325" i="21"/>
  <c r="X260" i="21"/>
  <c r="X243" i="21"/>
  <c r="AA243" i="21"/>
  <c r="X237" i="21"/>
  <c r="AA119" i="21"/>
  <c r="X119" i="21"/>
  <c r="AA107" i="21"/>
  <c r="X107" i="21"/>
  <c r="AA89" i="21"/>
  <c r="X56" i="21"/>
  <c r="AA56" i="21"/>
  <c r="X52" i="21"/>
  <c r="AA52" i="21"/>
  <c r="X184" i="21"/>
  <c r="AA184" i="21"/>
  <c r="AA46" i="21"/>
  <c r="X46" i="21"/>
  <c r="X171" i="21"/>
  <c r="AA171" i="21"/>
  <c r="X172" i="21"/>
  <c r="AA172" i="21"/>
  <c r="X177" i="21"/>
  <c r="AA177" i="21"/>
  <c r="X163" i="21"/>
  <c r="AA163" i="21"/>
  <c r="X159" i="21"/>
  <c r="AA159" i="21"/>
  <c r="AA407" i="21"/>
  <c r="AA358" i="21"/>
  <c r="X358" i="21"/>
  <c r="X355" i="21"/>
  <c r="AA355" i="21"/>
  <c r="X351" i="21"/>
  <c r="AA351" i="21"/>
  <c r="AA316" i="21"/>
  <c r="AA300" i="21"/>
  <c r="X300" i="21"/>
  <c r="AA292" i="21"/>
  <c r="AA137" i="21"/>
  <c r="AA131" i="21"/>
  <c r="X131" i="21"/>
  <c r="AA102" i="21"/>
  <c r="AA82" i="21"/>
  <c r="AA68" i="21"/>
  <c r="AA53" i="21"/>
  <c r="AA42" i="21"/>
  <c r="X376" i="21"/>
  <c r="AA376" i="21"/>
  <c r="X317" i="21"/>
  <c r="AA317" i="21"/>
  <c r="X464" i="21"/>
  <c r="X427" i="21"/>
  <c r="X426" i="21"/>
  <c r="X392" i="21"/>
  <c r="AA387" i="21"/>
  <c r="AA372" i="21"/>
  <c r="X372" i="21"/>
  <c r="X338" i="21"/>
  <c r="AA331" i="21"/>
  <c r="X313" i="21"/>
  <c r="AA262" i="21"/>
  <c r="AA253" i="21"/>
  <c r="X253" i="21"/>
  <c r="X241" i="21"/>
  <c r="X183" i="21"/>
  <c r="X144" i="21"/>
  <c r="X143" i="21"/>
  <c r="AA132" i="21"/>
  <c r="X132" i="21"/>
  <c r="AA77" i="21"/>
  <c r="AA111" i="21"/>
  <c r="AA70" i="21"/>
  <c r="AA65" i="21"/>
  <c r="AA63" i="21"/>
  <c r="X248" i="21"/>
  <c r="X223" i="21"/>
  <c r="X187" i="21"/>
  <c r="X130" i="21"/>
  <c r="X117" i="21"/>
  <c r="X72" i="21"/>
  <c r="X71" i="21"/>
  <c r="AA17" i="21"/>
  <c r="AA15" i="21"/>
  <c r="AA10" i="21"/>
  <c r="X202" i="21"/>
  <c r="AA202" i="21"/>
  <c r="AA37" i="21"/>
  <c r="X37" i="21"/>
  <c r="AA275" i="21"/>
  <c r="X275" i="21"/>
  <c r="AA181" i="21"/>
  <c r="X181" i="21"/>
  <c r="X380" i="21"/>
  <c r="X222" i="21"/>
  <c r="X199" i="21"/>
  <c r="X175" i="21"/>
  <c r="X57" i="21"/>
  <c r="AA57" i="21"/>
  <c r="X14" i="21"/>
  <c r="AA14" i="21"/>
  <c r="AA166" i="21"/>
  <c r="X166" i="21"/>
  <c r="X238" i="21"/>
  <c r="AA238" i="21"/>
  <c r="AA453" i="21"/>
  <c r="AA441" i="21"/>
  <c r="AA429" i="21"/>
  <c r="AA417" i="21"/>
  <c r="AA405" i="21"/>
  <c r="AA382" i="21"/>
  <c r="AA193" i="21"/>
  <c r="X193" i="21"/>
  <c r="AA168" i="21"/>
  <c r="X168" i="21"/>
  <c r="X290" i="21"/>
  <c r="AA290" i="21"/>
  <c r="X381" i="21"/>
  <c r="X356" i="21"/>
  <c r="X332" i="21"/>
  <c r="X308" i="21"/>
  <c r="X277" i="21"/>
  <c r="X270" i="21"/>
  <c r="X265" i="21"/>
  <c r="AA217" i="21"/>
  <c r="X217" i="21"/>
  <c r="X205" i="21"/>
  <c r="AA194" i="21"/>
  <c r="X176" i="21"/>
  <c r="X74" i="21"/>
  <c r="AA74" i="21"/>
  <c r="X254" i="21"/>
  <c r="AA254" i="21"/>
  <c r="X190" i="21"/>
  <c r="AA190" i="21"/>
  <c r="X86" i="21"/>
  <c r="AA86" i="21"/>
  <c r="AA167" i="21"/>
  <c r="X167" i="21"/>
  <c r="AA375" i="21"/>
  <c r="AA272" i="21"/>
  <c r="X272" i="21"/>
  <c r="AA13" i="21"/>
  <c r="X13" i="21"/>
  <c r="X226" i="21"/>
  <c r="AA226" i="21"/>
  <c r="AA465" i="21"/>
  <c r="X397" i="21"/>
  <c r="X396" i="21"/>
  <c r="AA359" i="21"/>
  <c r="X357" i="21"/>
  <c r="AA335" i="21"/>
  <c r="X333" i="21"/>
  <c r="AA311" i="21"/>
  <c r="X309" i="21"/>
  <c r="X294" i="21"/>
  <c r="AA266" i="21"/>
  <c r="AA229" i="21"/>
  <c r="X229" i="21"/>
  <c r="X152" i="21"/>
  <c r="X116" i="21"/>
  <c r="AA96" i="21"/>
  <c r="X96" i="21"/>
  <c r="AA44" i="21"/>
  <c r="X360" i="21"/>
  <c r="X348" i="21"/>
  <c r="X336" i="21"/>
  <c r="X324" i="21"/>
  <c r="X312" i="21"/>
  <c r="X289" i="21"/>
  <c r="X286" i="21"/>
  <c r="X283" i="21"/>
  <c r="AA85" i="21"/>
  <c r="X85" i="21"/>
  <c r="X50" i="21"/>
  <c r="AA50" i="21"/>
  <c r="AA242" i="21"/>
  <c r="X169" i="21"/>
  <c r="X259" i="21"/>
  <c r="X224" i="21"/>
  <c r="X188" i="21"/>
  <c r="X157" i="21"/>
  <c r="X122" i="21"/>
  <c r="AA122" i="21"/>
  <c r="X94" i="21"/>
  <c r="X49" i="21"/>
  <c r="AA158" i="21"/>
  <c r="AA95" i="21"/>
  <c r="X95" i="21"/>
  <c r="Q10" i="21"/>
  <c r="X263" i="21"/>
  <c r="X251" i="21"/>
  <c r="X239" i="21"/>
  <c r="X227" i="21"/>
  <c r="X215" i="21"/>
  <c r="X203" i="21"/>
  <c r="X191" i="21"/>
  <c r="X179" i="21"/>
  <c r="X129" i="21"/>
  <c r="X128" i="21"/>
  <c r="X98" i="21"/>
  <c r="AA98" i="21"/>
  <c r="X84" i="21"/>
  <c r="X83" i="21"/>
  <c r="X61" i="21"/>
  <c r="X58" i="21"/>
  <c r="X134" i="21"/>
  <c r="AA134" i="21"/>
  <c r="X62" i="21"/>
  <c r="AA62" i="21"/>
  <c r="X145" i="21"/>
  <c r="X109" i="21"/>
  <c r="X38" i="21"/>
  <c r="AA38" i="21"/>
  <c r="X25" i="21"/>
  <c r="X73" i="21"/>
  <c r="X12" i="21"/>
  <c r="X11" i="21"/>
  <c r="X146" i="21"/>
  <c r="AA146" i="21"/>
  <c r="X110" i="21"/>
  <c r="AA110" i="21"/>
  <c r="X26" i="21"/>
  <c r="AA26" i="21"/>
  <c r="O8" i="21"/>
  <c r="O9" i="21"/>
  <c r="O11" i="21"/>
  <c r="O12" i="21"/>
  <c r="O13" i="21"/>
  <c r="O14" i="21"/>
  <c r="O15" i="21"/>
  <c r="O16" i="21"/>
  <c r="O17" i="21"/>
  <c r="O18"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O87" i="21"/>
  <c r="O88" i="21"/>
  <c r="O89" i="21"/>
  <c r="O90" i="21"/>
  <c r="O91" i="21"/>
  <c r="O92" i="21"/>
  <c r="O93" i="21"/>
  <c r="O94" i="21"/>
  <c r="O95" i="21"/>
  <c r="O96" i="21"/>
  <c r="O97" i="21"/>
  <c r="O98" i="21"/>
  <c r="O99" i="21"/>
  <c r="O100" i="21"/>
  <c r="O101" i="21"/>
  <c r="O102" i="21"/>
  <c r="O103" i="21"/>
  <c r="O104" i="21"/>
  <c r="O105" i="21"/>
  <c r="O106" i="21"/>
  <c r="O107" i="21"/>
  <c r="O108" i="21"/>
  <c r="O109" i="21"/>
  <c r="O110" i="21"/>
  <c r="O111" i="21"/>
  <c r="O112" i="21"/>
  <c r="O113" i="21"/>
  <c r="O114" i="21"/>
  <c r="O115" i="21"/>
  <c r="O116" i="21"/>
  <c r="O117" i="21"/>
  <c r="O118" i="21"/>
  <c r="O119" i="21"/>
  <c r="O120" i="21"/>
  <c r="O121" i="21"/>
  <c r="O122" i="21"/>
  <c r="O123" i="21"/>
  <c r="O124" i="21"/>
  <c r="O125" i="21"/>
  <c r="O126" i="21"/>
  <c r="O127" i="21"/>
  <c r="O128" i="21"/>
  <c r="O129" i="21"/>
  <c r="O130" i="21"/>
  <c r="O131" i="21"/>
  <c r="O132" i="21"/>
  <c r="O133" i="21"/>
  <c r="O134" i="21"/>
  <c r="O135" i="21"/>
  <c r="O136" i="21"/>
  <c r="O137" i="21"/>
  <c r="O138" i="21"/>
  <c r="O139" i="21"/>
  <c r="O140" i="21"/>
  <c r="O141" i="21"/>
  <c r="O142" i="21"/>
  <c r="O143" i="21"/>
  <c r="O144" i="21"/>
  <c r="O145" i="21"/>
  <c r="O146" i="21"/>
  <c r="L7" i="21" l="1"/>
  <c r="AB7" i="21"/>
  <c r="AC7" i="21"/>
  <c r="M7" i="21"/>
  <c r="O147" i="21"/>
  <c r="O148" i="21"/>
  <c r="O149" i="21"/>
  <c r="O150" i="21"/>
  <c r="O151" i="21"/>
  <c r="O152" i="21"/>
  <c r="O153" i="21"/>
  <c r="O154" i="21"/>
  <c r="O155" i="21"/>
  <c r="O156" i="21"/>
  <c r="O157" i="21"/>
  <c r="O158" i="21"/>
  <c r="O159" i="21"/>
  <c r="O160" i="21"/>
  <c r="O161" i="21"/>
  <c r="O162" i="21"/>
  <c r="O163" i="21"/>
  <c r="O164" i="21"/>
  <c r="O165" i="21"/>
  <c r="O166" i="21"/>
  <c r="O167" i="21"/>
  <c r="O168" i="21"/>
  <c r="O169" i="21"/>
  <c r="O170" i="21"/>
  <c r="O171" i="21"/>
  <c r="O172" i="21"/>
  <c r="O173" i="21"/>
  <c r="O174" i="21"/>
  <c r="O175" i="21"/>
  <c r="O176" i="21"/>
  <c r="O177" i="21"/>
  <c r="O178" i="21"/>
  <c r="O179" i="21"/>
  <c r="W7" i="21"/>
  <c r="X7" i="21" s="1"/>
  <c r="J7" i="21"/>
  <c r="K7" i="21"/>
  <c r="O180" i="21"/>
  <c r="O181" i="21"/>
  <c r="O182" i="21"/>
  <c r="O183" i="21"/>
  <c r="L245" i="21"/>
  <c r="M245" i="21"/>
  <c r="L246" i="21"/>
  <c r="M246" i="21"/>
  <c r="L247" i="21"/>
  <c r="M247" i="21"/>
  <c r="L248" i="21"/>
  <c r="M248" i="21"/>
  <c r="L249" i="21"/>
  <c r="M249" i="21"/>
  <c r="L250" i="21"/>
  <c r="M250" i="21"/>
  <c r="L251" i="21"/>
  <c r="M251" i="21"/>
  <c r="L252" i="21"/>
  <c r="M252" i="21"/>
  <c r="L253" i="21"/>
  <c r="M253" i="21"/>
  <c r="O184" i="21"/>
  <c r="O185" i="21"/>
  <c r="O186" i="21"/>
  <c r="O187" i="21"/>
  <c r="O188" i="21"/>
  <c r="O189" i="21"/>
  <c r="O190" i="21"/>
  <c r="O191" i="21"/>
  <c r="O192" i="21"/>
  <c r="O193" i="21"/>
  <c r="O194" i="21"/>
  <c r="O195" i="21"/>
  <c r="O196" i="21"/>
  <c r="O197" i="21"/>
  <c r="O198" i="21"/>
  <c r="O199" i="21"/>
  <c r="O200" i="21"/>
  <c r="O201" i="21"/>
  <c r="O202" i="21"/>
  <c r="O203" i="21"/>
  <c r="O204" i="21"/>
  <c r="O205" i="21"/>
  <c r="O206" i="21"/>
  <c r="O207" i="21"/>
  <c r="O208" i="21"/>
  <c r="O209" i="21"/>
  <c r="O210" i="21"/>
  <c r="O211" i="21"/>
  <c r="U616" i="21"/>
  <c r="AD616" i="21"/>
  <c r="T616" i="21"/>
  <c r="AC616" i="21"/>
  <c r="S616" i="21"/>
  <c r="AB616" i="21"/>
  <c r="R616" i="21" s="1"/>
  <c r="Q616" i="21"/>
  <c r="O616" i="21"/>
  <c r="J616" i="21"/>
  <c r="I616" i="21"/>
  <c r="U615" i="21"/>
  <c r="AD615" i="21"/>
  <c r="T615" i="21" s="1"/>
  <c r="AC615" i="21"/>
  <c r="S615" i="21"/>
  <c r="AB615" i="21"/>
  <c r="R615" i="21"/>
  <c r="Q615" i="21"/>
  <c r="O615" i="21"/>
  <c r="J615" i="21"/>
  <c r="I615" i="21"/>
  <c r="U614" i="21"/>
  <c r="AD614" i="21"/>
  <c r="T614" i="21"/>
  <c r="AC614" i="21"/>
  <c r="S614" i="21"/>
  <c r="AB614" i="21"/>
  <c r="R614" i="21"/>
  <c r="Q614" i="21"/>
  <c r="O614" i="21"/>
  <c r="J614" i="21"/>
  <c r="I614" i="21"/>
  <c r="U613" i="21"/>
  <c r="AD613" i="21"/>
  <c r="T613" i="21"/>
  <c r="AC613" i="21"/>
  <c r="S613" i="21" s="1"/>
  <c r="AB613" i="21"/>
  <c r="R613" i="21"/>
  <c r="Q613" i="21"/>
  <c r="O613" i="21"/>
  <c r="J613" i="21"/>
  <c r="I613" i="21"/>
  <c r="U612" i="21"/>
  <c r="AD612" i="21"/>
  <c r="T612" i="21" s="1"/>
  <c r="AC612" i="21"/>
  <c r="S612" i="21"/>
  <c r="AB612" i="21"/>
  <c r="R612" i="21"/>
  <c r="Q612" i="21"/>
  <c r="O612" i="21"/>
  <c r="J612" i="21"/>
  <c r="I612" i="21"/>
  <c r="U611" i="21"/>
  <c r="AD611" i="21"/>
  <c r="T611" i="21"/>
  <c r="AC611" i="21"/>
  <c r="S611" i="21"/>
  <c r="AB611" i="21"/>
  <c r="R611" i="21" s="1"/>
  <c r="Q611" i="21"/>
  <c r="O611" i="21"/>
  <c r="J611" i="21"/>
  <c r="I611" i="21"/>
  <c r="U610" i="21"/>
  <c r="AD610" i="21"/>
  <c r="T610" i="21"/>
  <c r="AC610" i="21"/>
  <c r="S610" i="21" s="1"/>
  <c r="AB610" i="21"/>
  <c r="R610" i="21"/>
  <c r="Q610" i="21"/>
  <c r="O610" i="21"/>
  <c r="J610" i="21"/>
  <c r="I610" i="21"/>
  <c r="U609" i="21"/>
  <c r="AD609" i="21"/>
  <c r="T609" i="21"/>
  <c r="AC609" i="21"/>
  <c r="S609" i="21"/>
  <c r="AB609" i="21"/>
  <c r="R609" i="21"/>
  <c r="Q609" i="21"/>
  <c r="O609" i="21"/>
  <c r="J609" i="21"/>
  <c r="I609" i="21"/>
  <c r="U608" i="21"/>
  <c r="AD608" i="21"/>
  <c r="T608" i="21" s="1"/>
  <c r="AC608" i="21"/>
  <c r="S608" i="21"/>
  <c r="AB608" i="21"/>
  <c r="R608" i="21" s="1"/>
  <c r="Q608" i="21"/>
  <c r="O608" i="21"/>
  <c r="J608" i="21"/>
  <c r="I608" i="21"/>
  <c r="U607" i="21"/>
  <c r="AD607" i="21"/>
  <c r="T607" i="21"/>
  <c r="AC607" i="21"/>
  <c r="S607" i="21"/>
  <c r="AB607" i="21"/>
  <c r="R607" i="21"/>
  <c r="Q607" i="21"/>
  <c r="O607" i="21"/>
  <c r="J607" i="21"/>
  <c r="I607" i="21"/>
  <c r="U606" i="21"/>
  <c r="AD606" i="21"/>
  <c r="T606" i="21"/>
  <c r="AC606" i="21"/>
  <c r="S606" i="21" s="1"/>
  <c r="AB606" i="21"/>
  <c r="R606" i="21"/>
  <c r="Q606" i="21"/>
  <c r="O606" i="21"/>
  <c r="J606" i="21"/>
  <c r="I606" i="21"/>
  <c r="U605" i="21"/>
  <c r="AD605" i="21"/>
  <c r="T605" i="21"/>
  <c r="AC605" i="21"/>
  <c r="S605" i="21"/>
  <c r="AB605" i="21"/>
  <c r="R605" i="21"/>
  <c r="Q605" i="21"/>
  <c r="O605" i="21"/>
  <c r="J605" i="21"/>
  <c r="I605" i="21"/>
  <c r="U604" i="21"/>
  <c r="AD604" i="21"/>
  <c r="T604" i="21"/>
  <c r="AC604" i="21"/>
  <c r="S604" i="21"/>
  <c r="AB604" i="21"/>
  <c r="R604" i="21" s="1"/>
  <c r="Q604" i="21"/>
  <c r="O604" i="21"/>
  <c r="J604" i="21"/>
  <c r="I604" i="21"/>
  <c r="U603" i="21"/>
  <c r="AD603" i="21"/>
  <c r="T603" i="21" s="1"/>
  <c r="AC603" i="21"/>
  <c r="S603" i="21"/>
  <c r="AB603" i="21"/>
  <c r="R603" i="21"/>
  <c r="Q603" i="21"/>
  <c r="O603" i="21"/>
  <c r="J603" i="21"/>
  <c r="I603" i="21"/>
  <c r="U602" i="21"/>
  <c r="AD602" i="21"/>
  <c r="T602" i="21"/>
  <c r="AC602" i="21"/>
  <c r="S602" i="21"/>
  <c r="AB602" i="21"/>
  <c r="R602" i="21"/>
  <c r="Q602" i="21"/>
  <c r="O602" i="21"/>
  <c r="J602" i="21"/>
  <c r="I602" i="21"/>
  <c r="U601" i="21"/>
  <c r="AD601" i="21"/>
  <c r="T601" i="21"/>
  <c r="AC601" i="21"/>
  <c r="S601" i="21" s="1"/>
  <c r="AB601" i="21"/>
  <c r="R601" i="21"/>
  <c r="Q601" i="21"/>
  <c r="O601" i="21"/>
  <c r="J601" i="21"/>
  <c r="I601" i="21"/>
  <c r="U600" i="21"/>
  <c r="AD600" i="21"/>
  <c r="T600" i="21" s="1"/>
  <c r="AC600" i="21"/>
  <c r="S600" i="21"/>
  <c r="AB600" i="21"/>
  <c r="R600" i="21"/>
  <c r="Q600" i="21"/>
  <c r="O600" i="21"/>
  <c r="J600" i="21"/>
  <c r="I600" i="21"/>
  <c r="U599" i="21"/>
  <c r="AD599" i="21"/>
  <c r="T599" i="21"/>
  <c r="AC599" i="21"/>
  <c r="S599" i="21"/>
  <c r="AB599" i="21"/>
  <c r="R599" i="21" s="1"/>
  <c r="Q599" i="21"/>
  <c r="O599" i="21"/>
  <c r="J599" i="21"/>
  <c r="I599" i="21"/>
  <c r="U598" i="21"/>
  <c r="AD598" i="21"/>
  <c r="T598" i="21"/>
  <c r="AC598" i="21"/>
  <c r="S598" i="21" s="1"/>
  <c r="AB598" i="21"/>
  <c r="R598" i="21"/>
  <c r="Q598" i="21"/>
  <c r="O598" i="21"/>
  <c r="J598" i="21"/>
  <c r="I598" i="21"/>
  <c r="U597" i="21"/>
  <c r="AD597" i="21"/>
  <c r="T597" i="21"/>
  <c r="AC597" i="21"/>
  <c r="S597" i="21"/>
  <c r="AB597" i="21"/>
  <c r="R597" i="21"/>
  <c r="Q597" i="21"/>
  <c r="O597" i="21"/>
  <c r="J597" i="21"/>
  <c r="I597" i="21"/>
  <c r="U596" i="21"/>
  <c r="AD596" i="21"/>
  <c r="T596" i="21" s="1"/>
  <c r="AC596" i="21"/>
  <c r="S596" i="21"/>
  <c r="AB596" i="21"/>
  <c r="R596" i="21" s="1"/>
  <c r="Q596" i="21"/>
  <c r="O596" i="21"/>
  <c r="J596" i="21"/>
  <c r="I596" i="21"/>
  <c r="U595" i="21"/>
  <c r="AD595" i="21"/>
  <c r="T595" i="21"/>
  <c r="AC595" i="21"/>
  <c r="S595" i="21"/>
  <c r="AB595" i="21"/>
  <c r="R595" i="21"/>
  <c r="Q595" i="21"/>
  <c r="O595" i="21"/>
  <c r="J595" i="21"/>
  <c r="I595" i="21"/>
  <c r="U594" i="21"/>
  <c r="AD594" i="21"/>
  <c r="T594" i="21"/>
  <c r="AC594" i="21"/>
  <c r="S594" i="21" s="1"/>
  <c r="AB594" i="21"/>
  <c r="R594" i="21"/>
  <c r="Q594" i="21"/>
  <c r="O594" i="21"/>
  <c r="J594" i="21"/>
  <c r="I594" i="21"/>
  <c r="U593" i="21"/>
  <c r="AD593" i="21"/>
  <c r="T593" i="21"/>
  <c r="AC593" i="21"/>
  <c r="S593" i="21"/>
  <c r="AB593" i="21"/>
  <c r="R593" i="21"/>
  <c r="Q593" i="21"/>
  <c r="O593" i="21"/>
  <c r="J593" i="21"/>
  <c r="I593" i="21"/>
  <c r="U592" i="21"/>
  <c r="AD592" i="21"/>
  <c r="T592" i="21"/>
  <c r="AC592" i="21"/>
  <c r="S592" i="21"/>
  <c r="AB592" i="21"/>
  <c r="R592" i="21" s="1"/>
  <c r="Q592" i="21"/>
  <c r="O592" i="21"/>
  <c r="J592" i="21"/>
  <c r="I592" i="21"/>
  <c r="U591" i="21"/>
  <c r="AD591" i="21"/>
  <c r="T591" i="21" s="1"/>
  <c r="AC591" i="21"/>
  <c r="S591" i="21"/>
  <c r="AB591" i="21"/>
  <c r="R591" i="21"/>
  <c r="Q591" i="21"/>
  <c r="O591" i="21"/>
  <c r="J591" i="21"/>
  <c r="I591" i="21"/>
  <c r="U590" i="21"/>
  <c r="AD590" i="21"/>
  <c r="T590" i="21"/>
  <c r="AC590" i="21"/>
  <c r="S590" i="21"/>
  <c r="AB590" i="21"/>
  <c r="R590" i="21"/>
  <c r="Q590" i="21"/>
  <c r="O590" i="21"/>
  <c r="J590" i="21"/>
  <c r="I590" i="21"/>
  <c r="U589" i="21"/>
  <c r="AD589" i="21"/>
  <c r="T589" i="21"/>
  <c r="AC589" i="21"/>
  <c r="S589" i="21" s="1"/>
  <c r="AB589" i="21"/>
  <c r="R589" i="21"/>
  <c r="Q589" i="21"/>
  <c r="O589" i="21"/>
  <c r="J589" i="21"/>
  <c r="I589" i="21"/>
  <c r="U588" i="21"/>
  <c r="AD588" i="21"/>
  <c r="T588" i="21" s="1"/>
  <c r="AC588" i="21"/>
  <c r="S588" i="21"/>
  <c r="AB588" i="21"/>
  <c r="R588" i="21"/>
  <c r="Q588" i="21"/>
  <c r="O588" i="21"/>
  <c r="J588" i="21"/>
  <c r="I588" i="21"/>
  <c r="U587" i="21"/>
  <c r="AD587" i="21"/>
  <c r="T587" i="21"/>
  <c r="AC587" i="21"/>
  <c r="S587" i="21"/>
  <c r="AB587" i="21"/>
  <c r="R587" i="21" s="1"/>
  <c r="Q587" i="21"/>
  <c r="O587" i="21"/>
  <c r="J587" i="21"/>
  <c r="I587" i="21"/>
  <c r="U586" i="21"/>
  <c r="AD586" i="21"/>
  <c r="T586" i="21"/>
  <c r="AC586" i="21"/>
  <c r="S586" i="21" s="1"/>
  <c r="AB586" i="21"/>
  <c r="R586" i="21"/>
  <c r="Q586" i="21"/>
  <c r="O586" i="21"/>
  <c r="J586" i="21"/>
  <c r="I586" i="21"/>
  <c r="U585" i="21"/>
  <c r="AD585" i="21"/>
  <c r="T585" i="21"/>
  <c r="AC585" i="21"/>
  <c r="S585" i="21"/>
  <c r="AB585" i="21"/>
  <c r="R585" i="21"/>
  <c r="Q585" i="21"/>
  <c r="O585" i="21"/>
  <c r="J585" i="21"/>
  <c r="I585" i="21"/>
  <c r="U584" i="21"/>
  <c r="AD584" i="21"/>
  <c r="T584" i="21" s="1"/>
  <c r="AC584" i="21"/>
  <c r="S584" i="21"/>
  <c r="AB584" i="21"/>
  <c r="R584" i="21" s="1"/>
  <c r="Q584" i="21"/>
  <c r="O584" i="21"/>
  <c r="J584" i="21"/>
  <c r="I584" i="21"/>
  <c r="U583" i="21"/>
  <c r="AD583" i="21"/>
  <c r="T583" i="21"/>
  <c r="AC583" i="21"/>
  <c r="S583" i="21"/>
  <c r="AB583" i="21"/>
  <c r="R583" i="21"/>
  <c r="Q583" i="21"/>
  <c r="O583" i="21"/>
  <c r="J583" i="21"/>
  <c r="I583" i="21"/>
  <c r="U582" i="21"/>
  <c r="AD582" i="21"/>
  <c r="T582" i="21"/>
  <c r="AC582" i="21"/>
  <c r="S582" i="21" s="1"/>
  <c r="AB582" i="21"/>
  <c r="R582" i="21"/>
  <c r="Q582" i="21"/>
  <c r="O582" i="21"/>
  <c r="J582" i="21"/>
  <c r="I582" i="21"/>
  <c r="U581" i="21"/>
  <c r="AD581" i="21"/>
  <c r="T581" i="21"/>
  <c r="AC581" i="21"/>
  <c r="S581" i="21"/>
  <c r="AB581" i="21"/>
  <c r="R581" i="21"/>
  <c r="Q581" i="21"/>
  <c r="O581" i="21"/>
  <c r="J581" i="21"/>
  <c r="I581" i="21"/>
  <c r="U580" i="21"/>
  <c r="AD580" i="21"/>
  <c r="T580" i="21"/>
  <c r="AC580" i="21"/>
  <c r="S580" i="21"/>
  <c r="AB580" i="21"/>
  <c r="R580" i="21" s="1"/>
  <c r="Q580" i="21"/>
  <c r="O580" i="21"/>
  <c r="J580" i="21"/>
  <c r="I580" i="21"/>
  <c r="U579" i="21"/>
  <c r="AD579" i="21"/>
  <c r="T579" i="21" s="1"/>
  <c r="AC579" i="21"/>
  <c r="S579" i="21"/>
  <c r="AB579" i="21"/>
  <c r="R579" i="21"/>
  <c r="Q579" i="21"/>
  <c r="O579" i="21"/>
  <c r="J579" i="21"/>
  <c r="I579" i="21"/>
  <c r="U578" i="21"/>
  <c r="AD578" i="21"/>
  <c r="T578" i="21"/>
  <c r="AC578" i="21"/>
  <c r="S578" i="21"/>
  <c r="AB578" i="21"/>
  <c r="R578" i="21"/>
  <c r="Q578" i="21"/>
  <c r="O578" i="21"/>
  <c r="J578" i="21"/>
  <c r="I578" i="21"/>
  <c r="U577" i="21"/>
  <c r="AD577" i="21"/>
  <c r="T577" i="21"/>
  <c r="AC577" i="21"/>
  <c r="S577" i="21" s="1"/>
  <c r="AB577" i="21"/>
  <c r="R577" i="21"/>
  <c r="Q577" i="21"/>
  <c r="O577" i="21"/>
  <c r="J577" i="21"/>
  <c r="I577" i="21"/>
  <c r="U576" i="21"/>
  <c r="AD576" i="21"/>
  <c r="T576" i="21" s="1"/>
  <c r="AC576" i="21"/>
  <c r="S576" i="21"/>
  <c r="AB576" i="21"/>
  <c r="R576" i="21"/>
  <c r="Q576" i="21"/>
  <c r="O576" i="21"/>
  <c r="J576" i="21"/>
  <c r="I576" i="21"/>
  <c r="U575" i="21"/>
  <c r="AD575" i="21"/>
  <c r="T575" i="21"/>
  <c r="AC575" i="21"/>
  <c r="S575" i="21"/>
  <c r="AB575" i="21"/>
  <c r="R575" i="21" s="1"/>
  <c r="Q575" i="21"/>
  <c r="O575" i="21"/>
  <c r="J575" i="21"/>
  <c r="I575" i="21"/>
  <c r="U574" i="21"/>
  <c r="AD574" i="21"/>
  <c r="T574" i="21"/>
  <c r="AC574" i="21"/>
  <c r="S574" i="21" s="1"/>
  <c r="AB574" i="21"/>
  <c r="R574" i="21"/>
  <c r="Q574" i="21"/>
  <c r="O574" i="21"/>
  <c r="J574" i="21"/>
  <c r="I574" i="21"/>
  <c r="U573" i="21"/>
  <c r="AD573" i="21"/>
  <c r="T573" i="21"/>
  <c r="AC573" i="21"/>
  <c r="S573" i="21"/>
  <c r="AB573" i="21"/>
  <c r="R573" i="21"/>
  <c r="Q573" i="21"/>
  <c r="O573" i="21"/>
  <c r="J573" i="21"/>
  <c r="I573" i="21"/>
  <c r="U572" i="21"/>
  <c r="AD572" i="21"/>
  <c r="T572" i="21" s="1"/>
  <c r="AC572" i="21"/>
  <c r="S572" i="21"/>
  <c r="AB572" i="21"/>
  <c r="R572" i="21" s="1"/>
  <c r="Q572" i="21"/>
  <c r="O572" i="21"/>
  <c r="J572" i="21"/>
  <c r="I572" i="21"/>
  <c r="U571" i="21"/>
  <c r="AD571" i="21"/>
  <c r="T571" i="21"/>
  <c r="AC571" i="21"/>
  <c r="S571" i="21"/>
  <c r="AB571" i="21"/>
  <c r="R571" i="21"/>
  <c r="Q571" i="21"/>
  <c r="O571" i="21"/>
  <c r="J571" i="21"/>
  <c r="I571" i="21"/>
  <c r="U570" i="21"/>
  <c r="AD570" i="21"/>
  <c r="T570" i="21"/>
  <c r="AC570" i="21"/>
  <c r="S570" i="21" s="1"/>
  <c r="AB570" i="21"/>
  <c r="R570" i="21"/>
  <c r="Q570" i="21"/>
  <c r="O570" i="21"/>
  <c r="J570" i="21"/>
  <c r="I570" i="21"/>
  <c r="U569" i="21"/>
  <c r="AD569" i="21"/>
  <c r="T569" i="21"/>
  <c r="AC569" i="21"/>
  <c r="S569" i="21"/>
  <c r="AB569" i="21"/>
  <c r="R569" i="21"/>
  <c r="Q569" i="21"/>
  <c r="O569" i="21"/>
  <c r="J569" i="21"/>
  <c r="I569" i="21"/>
  <c r="U568" i="21"/>
  <c r="AD568" i="21"/>
  <c r="T568" i="21"/>
  <c r="AC568" i="21"/>
  <c r="S568" i="21"/>
  <c r="AB568" i="21"/>
  <c r="R568" i="21" s="1"/>
  <c r="Q568" i="21"/>
  <c r="O568" i="21"/>
  <c r="J568" i="21"/>
  <c r="I568" i="21"/>
  <c r="U567" i="21"/>
  <c r="AD567" i="21"/>
  <c r="T567" i="21" s="1"/>
  <c r="AC567" i="21"/>
  <c r="S567" i="21"/>
  <c r="AB567" i="21"/>
  <c r="R567" i="21"/>
  <c r="Q567" i="21"/>
  <c r="O567" i="21"/>
  <c r="J567" i="21"/>
  <c r="I567" i="21"/>
  <c r="U566" i="21"/>
  <c r="AD566" i="21"/>
  <c r="T566" i="21"/>
  <c r="AC566" i="21"/>
  <c r="S566" i="21"/>
  <c r="AB566" i="21"/>
  <c r="R566" i="21"/>
  <c r="Q566" i="21"/>
  <c r="O566" i="21"/>
  <c r="J566" i="21"/>
  <c r="I566" i="21"/>
  <c r="U565" i="21"/>
  <c r="AD565" i="21"/>
  <c r="T565" i="21"/>
  <c r="AC565" i="21"/>
  <c r="S565" i="21" s="1"/>
  <c r="AB565" i="21"/>
  <c r="R565" i="21"/>
  <c r="Q565" i="21"/>
  <c r="O565" i="21"/>
  <c r="J565" i="21"/>
  <c r="I565" i="21"/>
  <c r="U564" i="21"/>
  <c r="AD564" i="21"/>
  <c r="T564" i="21" s="1"/>
  <c r="AC564" i="21"/>
  <c r="S564" i="21"/>
  <c r="AB564" i="21"/>
  <c r="R564" i="21"/>
  <c r="Q564" i="21"/>
  <c r="O564" i="21"/>
  <c r="J564" i="21"/>
  <c r="I564" i="21"/>
  <c r="U563" i="21"/>
  <c r="AD563" i="21"/>
  <c r="T563" i="21"/>
  <c r="AC563" i="21"/>
  <c r="S563" i="21"/>
  <c r="AB563" i="21"/>
  <c r="R563" i="21" s="1"/>
  <c r="Q563" i="21"/>
  <c r="O563" i="21"/>
  <c r="J563" i="21"/>
  <c r="I563" i="21"/>
  <c r="U562" i="21"/>
  <c r="AD562" i="21"/>
  <c r="T562" i="21"/>
  <c r="AC562" i="21"/>
  <c r="S562" i="21" s="1"/>
  <c r="AB562" i="21"/>
  <c r="R562" i="21"/>
  <c r="Q562" i="21"/>
  <c r="O562" i="21"/>
  <c r="J562" i="21"/>
  <c r="I562" i="21"/>
  <c r="U561" i="21"/>
  <c r="AD561" i="21"/>
  <c r="T561" i="21"/>
  <c r="AC561" i="21"/>
  <c r="S561" i="21"/>
  <c r="AB561" i="21"/>
  <c r="R561" i="21"/>
  <c r="Q561" i="21"/>
  <c r="O561" i="21"/>
  <c r="J561" i="21"/>
  <c r="I561" i="21"/>
  <c r="U560" i="21"/>
  <c r="AD560" i="21"/>
  <c r="T560" i="21" s="1"/>
  <c r="AC560" i="21"/>
  <c r="S560" i="21"/>
  <c r="AB560" i="21"/>
  <c r="R560" i="21" s="1"/>
  <c r="Q560" i="21"/>
  <c r="O560" i="21"/>
  <c r="J560" i="21"/>
  <c r="I560" i="21"/>
  <c r="U559" i="21"/>
  <c r="AD559" i="21"/>
  <c r="T559" i="21"/>
  <c r="AC559" i="21"/>
  <c r="S559" i="21"/>
  <c r="AB559" i="21"/>
  <c r="R559" i="21"/>
  <c r="Q559" i="21"/>
  <c r="O559" i="21"/>
  <c r="J559" i="21"/>
  <c r="I559" i="21"/>
  <c r="U558" i="21"/>
  <c r="AD558" i="21"/>
  <c r="T558" i="21"/>
  <c r="AC558" i="21"/>
  <c r="S558" i="21" s="1"/>
  <c r="AB558" i="21"/>
  <c r="R558" i="21"/>
  <c r="Q558" i="21"/>
  <c r="O558" i="21"/>
  <c r="J558" i="21"/>
  <c r="I558" i="21"/>
  <c r="U557" i="21"/>
  <c r="AD557" i="21"/>
  <c r="T557" i="21"/>
  <c r="AC557" i="21"/>
  <c r="S557" i="21"/>
  <c r="AB557" i="21"/>
  <c r="R557" i="21"/>
  <c r="Q557" i="21"/>
  <c r="O557" i="21"/>
  <c r="J557" i="21"/>
  <c r="I557" i="21"/>
  <c r="U556" i="21"/>
  <c r="AD556" i="21"/>
  <c r="T556" i="21"/>
  <c r="AC556" i="21"/>
  <c r="S556" i="21"/>
  <c r="AB556" i="21"/>
  <c r="R556" i="21" s="1"/>
  <c r="Q556" i="21"/>
  <c r="O556" i="21"/>
  <c r="J556" i="21"/>
  <c r="I556" i="21"/>
  <c r="U555" i="21"/>
  <c r="AD555" i="21"/>
  <c r="T555" i="21" s="1"/>
  <c r="AC555" i="21"/>
  <c r="S555" i="21"/>
  <c r="AB555" i="21"/>
  <c r="R555" i="21"/>
  <c r="Q555" i="21"/>
  <c r="O555" i="21"/>
  <c r="J555" i="21"/>
  <c r="I555" i="21"/>
  <c r="U554" i="21"/>
  <c r="AD554" i="21"/>
  <c r="T554" i="21"/>
  <c r="AC554" i="21"/>
  <c r="S554" i="21"/>
  <c r="AB554" i="21"/>
  <c r="R554" i="21"/>
  <c r="Q554" i="21"/>
  <c r="O554" i="21"/>
  <c r="J554" i="21"/>
  <c r="I554" i="21"/>
  <c r="U553" i="21"/>
  <c r="AD553" i="21"/>
  <c r="T553" i="21"/>
  <c r="AC553" i="21"/>
  <c r="S553" i="21" s="1"/>
  <c r="AB553" i="21"/>
  <c r="R553" i="21"/>
  <c r="Q553" i="21"/>
  <c r="O553" i="21"/>
  <c r="J553" i="21"/>
  <c r="I553" i="21"/>
  <c r="U552" i="21"/>
  <c r="AD552" i="21"/>
  <c r="T552" i="21" s="1"/>
  <c r="AC552" i="21"/>
  <c r="S552" i="21"/>
  <c r="AB552" i="21"/>
  <c r="R552" i="21"/>
  <c r="Q552" i="21"/>
  <c r="O552" i="21"/>
  <c r="J552" i="21"/>
  <c r="I552" i="21"/>
  <c r="U551" i="21"/>
  <c r="AD551" i="21"/>
  <c r="T551" i="21"/>
  <c r="AC551" i="21"/>
  <c r="S551" i="21"/>
  <c r="AB551" i="21"/>
  <c r="R551" i="21" s="1"/>
  <c r="Q551" i="21"/>
  <c r="O551" i="21"/>
  <c r="J551" i="21"/>
  <c r="I551" i="21"/>
  <c r="U550" i="21"/>
  <c r="AD550" i="21"/>
  <c r="T550" i="21"/>
  <c r="AC550" i="21"/>
  <c r="S550" i="21" s="1"/>
  <c r="AB550" i="21"/>
  <c r="R550" i="21"/>
  <c r="Q550" i="21"/>
  <c r="O550" i="21"/>
  <c r="J550" i="21"/>
  <c r="I550" i="21"/>
  <c r="U549" i="21"/>
  <c r="AD549" i="21"/>
  <c r="T549" i="21"/>
  <c r="AC549" i="21"/>
  <c r="S549" i="21"/>
  <c r="AB549" i="21"/>
  <c r="R549" i="21"/>
  <c r="Q549" i="21"/>
  <c r="O549" i="21"/>
  <c r="J549" i="21"/>
  <c r="I549" i="21"/>
  <c r="U548" i="21"/>
  <c r="AD548" i="21"/>
  <c r="T548" i="21" s="1"/>
  <c r="AC548" i="21"/>
  <c r="S548" i="21"/>
  <c r="AB548" i="21"/>
  <c r="R548" i="21" s="1"/>
  <c r="Q548" i="21"/>
  <c r="O548" i="21"/>
  <c r="J548" i="21"/>
  <c r="I548" i="21"/>
  <c r="U547" i="21"/>
  <c r="AD547" i="21"/>
  <c r="T547" i="21"/>
  <c r="AC547" i="21"/>
  <c r="S547" i="21"/>
  <c r="AB547" i="21"/>
  <c r="R547" i="21"/>
  <c r="Q547" i="21"/>
  <c r="O547" i="21"/>
  <c r="J547" i="21"/>
  <c r="I547" i="21"/>
  <c r="U546" i="21"/>
  <c r="AD546" i="21"/>
  <c r="T546" i="21"/>
  <c r="AC546" i="21"/>
  <c r="S546" i="21" s="1"/>
  <c r="AB546" i="21"/>
  <c r="R546" i="21"/>
  <c r="Q546" i="21"/>
  <c r="O546" i="21"/>
  <c r="J546" i="21"/>
  <c r="I546" i="21"/>
  <c r="U545" i="21"/>
  <c r="AD545" i="21"/>
  <c r="T545" i="21"/>
  <c r="AC545" i="21"/>
  <c r="S545" i="21"/>
  <c r="AB545" i="21"/>
  <c r="R545" i="21"/>
  <c r="Q545" i="21"/>
  <c r="O545" i="21"/>
  <c r="J545" i="21"/>
  <c r="I545" i="21"/>
  <c r="U544" i="21"/>
  <c r="AD544" i="21"/>
  <c r="T544" i="21"/>
  <c r="AC544" i="21"/>
  <c r="S544" i="21"/>
  <c r="AB544" i="21"/>
  <c r="R544" i="21" s="1"/>
  <c r="Q544" i="21"/>
  <c r="O544" i="21"/>
  <c r="J544" i="21"/>
  <c r="I544" i="21"/>
  <c r="U543" i="21"/>
  <c r="AD543" i="21"/>
  <c r="T543" i="21" s="1"/>
  <c r="AC543" i="21"/>
  <c r="S543" i="21"/>
  <c r="AB543" i="21"/>
  <c r="R543" i="21"/>
  <c r="Q543" i="21"/>
  <c r="O543" i="21"/>
  <c r="J543" i="21"/>
  <c r="I543" i="21"/>
  <c r="U542" i="21"/>
  <c r="AD542" i="21"/>
  <c r="T542" i="21"/>
  <c r="AC542" i="21"/>
  <c r="S542" i="21"/>
  <c r="AB542" i="21"/>
  <c r="R542" i="21"/>
  <c r="Q542" i="21"/>
  <c r="O542" i="21"/>
  <c r="J542" i="21"/>
  <c r="I542" i="21"/>
  <c r="U541" i="21"/>
  <c r="AD541" i="21"/>
  <c r="T541" i="21"/>
  <c r="AC541" i="21"/>
  <c r="S541" i="21" s="1"/>
  <c r="AB541" i="21"/>
  <c r="R541" i="21"/>
  <c r="Q541" i="21"/>
  <c r="O541" i="21"/>
  <c r="J541" i="21"/>
  <c r="I541" i="21"/>
  <c r="U540" i="21"/>
  <c r="AD540" i="21"/>
  <c r="T540" i="21" s="1"/>
  <c r="AC540" i="21"/>
  <c r="S540" i="21"/>
  <c r="AB540" i="21"/>
  <c r="R540" i="21"/>
  <c r="Q540" i="21"/>
  <c r="O540" i="21"/>
  <c r="J540" i="21"/>
  <c r="I540" i="21"/>
  <c r="U539" i="21"/>
  <c r="AD539" i="21"/>
  <c r="T539" i="21"/>
  <c r="AC539" i="21"/>
  <c r="S539" i="21"/>
  <c r="AB539" i="21"/>
  <c r="R539" i="21" s="1"/>
  <c r="Q539" i="21"/>
  <c r="O539" i="21"/>
  <c r="J539" i="21"/>
  <c r="I539" i="21"/>
  <c r="U538" i="21"/>
  <c r="AD538" i="21"/>
  <c r="T538" i="21"/>
  <c r="AC538" i="21"/>
  <c r="S538" i="21" s="1"/>
  <c r="AB538" i="21"/>
  <c r="R538" i="21"/>
  <c r="Q538" i="21"/>
  <c r="O538" i="21"/>
  <c r="J538" i="21"/>
  <c r="I538" i="21"/>
  <c r="U537" i="21"/>
  <c r="AD537" i="21"/>
  <c r="T537" i="21"/>
  <c r="AC537" i="21"/>
  <c r="S537" i="21"/>
  <c r="AB537" i="21"/>
  <c r="R537" i="21"/>
  <c r="Q537" i="21"/>
  <c r="O537" i="21"/>
  <c r="J537" i="21"/>
  <c r="I537" i="21"/>
  <c r="U536" i="21"/>
  <c r="AD536" i="21"/>
  <c r="T536" i="21" s="1"/>
  <c r="AC536" i="21"/>
  <c r="S536" i="21"/>
  <c r="AB536" i="21"/>
  <c r="R536" i="21" s="1"/>
  <c r="Q536" i="21"/>
  <c r="O536" i="21"/>
  <c r="J536" i="21"/>
  <c r="I536" i="21"/>
  <c r="U535" i="21"/>
  <c r="AD535" i="21"/>
  <c r="T535" i="21"/>
  <c r="AC535" i="21"/>
  <c r="S535" i="21"/>
  <c r="AB535" i="21"/>
  <c r="R535" i="21"/>
  <c r="Q535" i="21"/>
  <c r="O535" i="21"/>
  <c r="J535" i="21"/>
  <c r="I535" i="21"/>
  <c r="U534" i="21"/>
  <c r="AD534" i="21"/>
  <c r="T534" i="21"/>
  <c r="AC534" i="21"/>
  <c r="S534" i="21" s="1"/>
  <c r="AB534" i="21"/>
  <c r="R534" i="21"/>
  <c r="Q534" i="21"/>
  <c r="O534" i="21"/>
  <c r="J534" i="21"/>
  <c r="I534" i="21"/>
  <c r="U533" i="21"/>
  <c r="AD533" i="21"/>
  <c r="T533" i="21"/>
  <c r="AC533" i="21"/>
  <c r="S533" i="21"/>
  <c r="AB533" i="21"/>
  <c r="R533" i="21"/>
  <c r="Q533" i="21"/>
  <c r="O533" i="21"/>
  <c r="J533" i="21"/>
  <c r="I533" i="21"/>
  <c r="U532" i="21"/>
  <c r="AD532" i="21"/>
  <c r="T532" i="21"/>
  <c r="AC532" i="21"/>
  <c r="S532" i="21"/>
  <c r="AB532" i="21"/>
  <c r="R532" i="21" s="1"/>
  <c r="Q532" i="21"/>
  <c r="O532" i="21"/>
  <c r="J532" i="21"/>
  <c r="I532" i="21"/>
  <c r="U531" i="21"/>
  <c r="AD531" i="21"/>
  <c r="T531" i="21" s="1"/>
  <c r="AC531" i="21"/>
  <c r="S531" i="21"/>
  <c r="AB531" i="21"/>
  <c r="R531" i="21"/>
  <c r="Q531" i="21"/>
  <c r="O531" i="21"/>
  <c r="J531" i="21"/>
  <c r="I531" i="21"/>
  <c r="U530" i="21"/>
  <c r="AD530" i="21"/>
  <c r="T530" i="21"/>
  <c r="AC530" i="21"/>
  <c r="S530" i="21"/>
  <c r="AB530" i="21"/>
  <c r="R530" i="21"/>
  <c r="Q530" i="21"/>
  <c r="O530" i="21"/>
  <c r="J530" i="21"/>
  <c r="I530" i="21"/>
  <c r="U529" i="21"/>
  <c r="AD529" i="21"/>
  <c r="T529" i="21"/>
  <c r="AC529" i="21"/>
  <c r="S529" i="21" s="1"/>
  <c r="AB529" i="21"/>
  <c r="R529" i="21"/>
  <c r="Q529" i="21"/>
  <c r="O529" i="21"/>
  <c r="J529" i="21"/>
  <c r="I529" i="21"/>
  <c r="U528" i="21"/>
  <c r="AD528" i="21"/>
  <c r="T528" i="21" s="1"/>
  <c r="AC528" i="21"/>
  <c r="S528" i="21"/>
  <c r="AB528" i="21"/>
  <c r="R528" i="21"/>
  <c r="Q528" i="21"/>
  <c r="O528" i="21"/>
  <c r="J528" i="21"/>
  <c r="I528" i="21"/>
  <c r="U527" i="21"/>
  <c r="AD527" i="21"/>
  <c r="T527" i="21"/>
  <c r="AC527" i="21"/>
  <c r="S527" i="21"/>
  <c r="AB527" i="21"/>
  <c r="R527" i="21" s="1"/>
  <c r="Q527" i="21"/>
  <c r="O527" i="21"/>
  <c r="J527" i="21"/>
  <c r="I527" i="21"/>
  <c r="U526" i="21"/>
  <c r="AD526" i="21"/>
  <c r="T526" i="21"/>
  <c r="AC526" i="21"/>
  <c r="S526" i="21" s="1"/>
  <c r="AB526" i="21"/>
  <c r="R526" i="21"/>
  <c r="Q526" i="21"/>
  <c r="O526" i="21"/>
  <c r="J526" i="21"/>
  <c r="I526" i="21"/>
  <c r="U525" i="21"/>
  <c r="AD525" i="21"/>
  <c r="T525" i="21"/>
  <c r="AC525" i="21"/>
  <c r="S525" i="21"/>
  <c r="AB525" i="21"/>
  <c r="R525" i="21"/>
  <c r="Q525" i="21"/>
  <c r="O525" i="21"/>
  <c r="J525" i="21"/>
  <c r="I525" i="21"/>
  <c r="U524" i="21"/>
  <c r="AD524" i="21"/>
  <c r="T524" i="21" s="1"/>
  <c r="AC524" i="21"/>
  <c r="S524" i="21"/>
  <c r="AB524" i="21"/>
  <c r="R524" i="21" s="1"/>
  <c r="Q524" i="21"/>
  <c r="O524" i="21"/>
  <c r="J524" i="21"/>
  <c r="I524" i="21"/>
  <c r="U523" i="21"/>
  <c r="AD523" i="21"/>
  <c r="T523" i="21"/>
  <c r="AC523" i="21"/>
  <c r="S523" i="21"/>
  <c r="AB523" i="21"/>
  <c r="R523" i="21"/>
  <c r="Q523" i="21"/>
  <c r="O523" i="21"/>
  <c r="J523" i="21"/>
  <c r="I523" i="21"/>
  <c r="U522" i="21"/>
  <c r="AD522" i="21"/>
  <c r="T522" i="21"/>
  <c r="AC522" i="21"/>
  <c r="S522" i="21" s="1"/>
  <c r="AB522" i="21"/>
  <c r="R522" i="21"/>
  <c r="Q522" i="21"/>
  <c r="O522" i="21"/>
  <c r="J522" i="21"/>
  <c r="I522" i="21"/>
  <c r="U521" i="21"/>
  <c r="AD521" i="21"/>
  <c r="T521" i="21"/>
  <c r="AC521" i="21"/>
  <c r="S521" i="21"/>
  <c r="AB521" i="21"/>
  <c r="R521" i="21"/>
  <c r="Q521" i="21"/>
  <c r="O521" i="21"/>
  <c r="J521" i="21"/>
  <c r="I521" i="21"/>
  <c r="U520" i="21"/>
  <c r="AD520" i="21"/>
  <c r="T520" i="21"/>
  <c r="AC520" i="21"/>
  <c r="S520" i="21"/>
  <c r="AB520" i="21"/>
  <c r="R520" i="21" s="1"/>
  <c r="Q520" i="21"/>
  <c r="O520" i="21"/>
  <c r="J520" i="21"/>
  <c r="I520" i="21"/>
  <c r="U519" i="21"/>
  <c r="AD519" i="21"/>
  <c r="T519" i="21" s="1"/>
  <c r="AC519" i="21"/>
  <c r="S519" i="21"/>
  <c r="AB519" i="21"/>
  <c r="R519" i="21"/>
  <c r="Q519" i="21"/>
  <c r="O519" i="21"/>
  <c r="J519" i="21"/>
  <c r="I519" i="21"/>
  <c r="U518" i="21"/>
  <c r="AD518" i="21"/>
  <c r="T518" i="21"/>
  <c r="AC518" i="21"/>
  <c r="S518" i="21"/>
  <c r="AB518" i="21"/>
  <c r="R518" i="21"/>
  <c r="Q518" i="21"/>
  <c r="O518" i="21"/>
  <c r="J518" i="21"/>
  <c r="I518" i="21"/>
  <c r="U517" i="21"/>
  <c r="AD517" i="21"/>
  <c r="T517" i="21"/>
  <c r="AC517" i="21"/>
  <c r="S517" i="21" s="1"/>
  <c r="AB517" i="21"/>
  <c r="R517" i="21"/>
  <c r="Q517" i="21"/>
  <c r="O517" i="21"/>
  <c r="J517" i="21"/>
  <c r="I517" i="21"/>
  <c r="U516" i="21"/>
  <c r="AD516" i="21"/>
  <c r="T516" i="21" s="1"/>
  <c r="AC516" i="21"/>
  <c r="S516" i="21"/>
  <c r="AB516" i="21"/>
  <c r="R516" i="21"/>
  <c r="Q516" i="21"/>
  <c r="O516" i="21"/>
  <c r="J516" i="21"/>
  <c r="I516" i="21"/>
  <c r="U515" i="21"/>
  <c r="AD515" i="21"/>
  <c r="T515" i="21"/>
  <c r="AC515" i="21"/>
  <c r="S515" i="21"/>
  <c r="AB515" i="21"/>
  <c r="R515" i="21" s="1"/>
  <c r="Q515" i="21"/>
  <c r="O515" i="21"/>
  <c r="J515" i="21"/>
  <c r="I515" i="21"/>
  <c r="U514" i="21"/>
  <c r="AD514" i="21"/>
  <c r="T514" i="21"/>
  <c r="AC514" i="21"/>
  <c r="S514" i="21" s="1"/>
  <c r="AB514" i="21"/>
  <c r="R514" i="21"/>
  <c r="Q514" i="21"/>
  <c r="O514" i="21"/>
  <c r="J514" i="21"/>
  <c r="I514" i="21"/>
  <c r="U513" i="21"/>
  <c r="AD513" i="21"/>
  <c r="T513" i="21"/>
  <c r="AC513" i="21"/>
  <c r="S513" i="21"/>
  <c r="AB513" i="21"/>
  <c r="R513" i="21"/>
  <c r="Q513" i="21"/>
  <c r="O513" i="21"/>
  <c r="J513" i="21"/>
  <c r="I513" i="21"/>
  <c r="U512" i="21"/>
  <c r="AD512" i="21"/>
  <c r="T512" i="21" s="1"/>
  <c r="AC512" i="21"/>
  <c r="S512" i="21"/>
  <c r="AB512" i="21"/>
  <c r="R512" i="21" s="1"/>
  <c r="Q512" i="21"/>
  <c r="O512" i="21"/>
  <c r="J512" i="21"/>
  <c r="I512" i="21"/>
  <c r="U511" i="21"/>
  <c r="AD511" i="21"/>
  <c r="T511" i="21"/>
  <c r="AC511" i="21"/>
  <c r="S511" i="21"/>
  <c r="AB511" i="21"/>
  <c r="R511" i="21"/>
  <c r="Q511" i="21"/>
  <c r="O511" i="21"/>
  <c r="J511" i="21"/>
  <c r="I511" i="21"/>
  <c r="U510" i="21"/>
  <c r="AD510" i="21"/>
  <c r="T510" i="21"/>
  <c r="AC510" i="21"/>
  <c r="S510" i="21" s="1"/>
  <c r="AB510" i="21"/>
  <c r="R510" i="21"/>
  <c r="Q510" i="21"/>
  <c r="O510" i="21"/>
  <c r="J510" i="21"/>
  <c r="I510" i="21"/>
  <c r="U509" i="21"/>
  <c r="AD509" i="21"/>
  <c r="T509" i="21"/>
  <c r="AC509" i="21"/>
  <c r="S509" i="21"/>
  <c r="AB509" i="21"/>
  <c r="R509" i="21"/>
  <c r="Q509" i="21"/>
  <c r="O509" i="21"/>
  <c r="J509" i="21"/>
  <c r="I509" i="21"/>
  <c r="U508" i="21"/>
  <c r="AD508" i="21"/>
  <c r="T508" i="21"/>
  <c r="AC508" i="21"/>
  <c r="S508" i="21"/>
  <c r="AB508" i="21"/>
  <c r="R508" i="21" s="1"/>
  <c r="Q508" i="21"/>
  <c r="O508" i="21"/>
  <c r="J508" i="21"/>
  <c r="I508" i="21"/>
  <c r="U507" i="21"/>
  <c r="AD507" i="21"/>
  <c r="T507" i="21" s="1"/>
  <c r="AC507" i="21"/>
  <c r="S507" i="21"/>
  <c r="AB507" i="21"/>
  <c r="R507" i="21"/>
  <c r="Q507" i="21"/>
  <c r="O507" i="21"/>
  <c r="J507" i="21"/>
  <c r="I507" i="21"/>
  <c r="U506" i="21"/>
  <c r="AD506" i="21"/>
  <c r="T506" i="21"/>
  <c r="AC506" i="21"/>
  <c r="S506" i="21"/>
  <c r="AB506" i="21"/>
  <c r="R506" i="21"/>
  <c r="Q506" i="21"/>
  <c r="O506" i="21"/>
  <c r="J506" i="21"/>
  <c r="I506" i="21"/>
  <c r="U505" i="21"/>
  <c r="AD505" i="21"/>
  <c r="T505" i="21"/>
  <c r="AC505" i="21"/>
  <c r="S505" i="21" s="1"/>
  <c r="AB505" i="21"/>
  <c r="R505" i="21"/>
  <c r="Q505" i="21"/>
  <c r="O505" i="21"/>
  <c r="J505" i="21"/>
  <c r="I505" i="21"/>
  <c r="U504" i="21"/>
  <c r="AD504" i="21"/>
  <c r="T504" i="21" s="1"/>
  <c r="AC504" i="21"/>
  <c r="S504" i="21"/>
  <c r="AB504" i="21"/>
  <c r="R504" i="21"/>
  <c r="Q504" i="21"/>
  <c r="O504" i="21"/>
  <c r="J504" i="21"/>
  <c r="I504" i="21"/>
  <c r="U503" i="21"/>
  <c r="AD503" i="21"/>
  <c r="T503" i="21"/>
  <c r="AC503" i="21"/>
  <c r="S503" i="21"/>
  <c r="AB503" i="21"/>
  <c r="R503" i="21" s="1"/>
  <c r="Q503" i="21"/>
  <c r="O503" i="21"/>
  <c r="J503" i="21"/>
  <c r="I503" i="21"/>
  <c r="U502" i="21"/>
  <c r="AD502" i="21"/>
  <c r="T502" i="21"/>
  <c r="AC502" i="21"/>
  <c r="S502" i="21" s="1"/>
  <c r="AB502" i="21"/>
  <c r="R502" i="21"/>
  <c r="Q502" i="21"/>
  <c r="O502" i="21"/>
  <c r="J502" i="21"/>
  <c r="I502" i="21"/>
  <c r="U501" i="21"/>
  <c r="AD501" i="21"/>
  <c r="T501" i="21"/>
  <c r="AC501" i="21"/>
  <c r="S501" i="21"/>
  <c r="AB501" i="21"/>
  <c r="R501" i="21"/>
  <c r="Q501" i="21"/>
  <c r="O501" i="21"/>
  <c r="J501" i="21"/>
  <c r="I501" i="21"/>
  <c r="U500" i="21"/>
  <c r="AD500" i="21"/>
  <c r="T500" i="21" s="1"/>
  <c r="AC500" i="21"/>
  <c r="S500" i="21"/>
  <c r="AB500" i="21"/>
  <c r="R500" i="21" s="1"/>
  <c r="Q500" i="21"/>
  <c r="O500" i="21"/>
  <c r="J500" i="21"/>
  <c r="I500" i="21"/>
  <c r="U499" i="21"/>
  <c r="AD499" i="21"/>
  <c r="T499" i="21"/>
  <c r="AC499" i="21"/>
  <c r="S499" i="21"/>
  <c r="AB499" i="21"/>
  <c r="R499" i="21"/>
  <c r="Q499" i="21"/>
  <c r="O499" i="21"/>
  <c r="J499" i="21"/>
  <c r="I499" i="21"/>
  <c r="U498" i="21"/>
  <c r="AD498" i="21"/>
  <c r="T498" i="21"/>
  <c r="AC498" i="21"/>
  <c r="S498" i="21" s="1"/>
  <c r="AB498" i="21"/>
  <c r="R498" i="21" s="1"/>
  <c r="Q498" i="21"/>
  <c r="O498" i="21"/>
  <c r="J498" i="21"/>
  <c r="I498" i="21"/>
  <c r="U497" i="21"/>
  <c r="AD497" i="21"/>
  <c r="T497" i="21"/>
  <c r="AC497" i="21"/>
  <c r="S497" i="21"/>
  <c r="AB497" i="21"/>
  <c r="R497" i="21"/>
  <c r="Q497" i="21"/>
  <c r="O497" i="21"/>
  <c r="J497" i="21"/>
  <c r="I497" i="21"/>
  <c r="U496" i="21"/>
  <c r="AD496" i="21"/>
  <c r="T496" i="21"/>
  <c r="AC496" i="21"/>
  <c r="S496" i="21"/>
  <c r="AB496" i="21"/>
  <c r="R496" i="21" s="1"/>
  <c r="Q496" i="21"/>
  <c r="O496" i="21"/>
  <c r="J496" i="21"/>
  <c r="I496" i="21"/>
  <c r="U495" i="21"/>
  <c r="AD495" i="21"/>
  <c r="T495" i="21" s="1"/>
  <c r="AC495" i="21"/>
  <c r="S495" i="21"/>
  <c r="AB495" i="21"/>
  <c r="R495" i="21"/>
  <c r="Q495" i="21"/>
  <c r="O495" i="21"/>
  <c r="J495" i="21"/>
  <c r="I495" i="21"/>
  <c r="U494" i="21"/>
  <c r="AD494" i="21"/>
  <c r="T494" i="21"/>
  <c r="AC494" i="21"/>
  <c r="S494" i="21"/>
  <c r="AB494" i="21"/>
  <c r="R494" i="21"/>
  <c r="Q494" i="21"/>
  <c r="O494" i="21"/>
  <c r="J494" i="21"/>
  <c r="I494" i="21"/>
  <c r="U493" i="21"/>
  <c r="AD493" i="21"/>
  <c r="T493" i="21"/>
  <c r="AC493" i="21"/>
  <c r="S493" i="21" s="1"/>
  <c r="AB493" i="21"/>
  <c r="R493" i="21"/>
  <c r="Q493" i="21"/>
  <c r="O493" i="21"/>
  <c r="J493" i="21"/>
  <c r="I493" i="21"/>
  <c r="U492" i="21"/>
  <c r="AD492" i="21"/>
  <c r="T492" i="21" s="1"/>
  <c r="AC492" i="21"/>
  <c r="S492" i="21"/>
  <c r="AB492" i="21"/>
  <c r="R492" i="21"/>
  <c r="Q492" i="21"/>
  <c r="O492" i="21"/>
  <c r="J492" i="21"/>
  <c r="I492" i="21"/>
  <c r="U491" i="21"/>
  <c r="AD491" i="21"/>
  <c r="T491" i="21"/>
  <c r="AC491" i="21"/>
  <c r="S491" i="21"/>
  <c r="AB491" i="21"/>
  <c r="R491" i="21" s="1"/>
  <c r="Q491" i="21"/>
  <c r="O491" i="21"/>
  <c r="J491" i="21"/>
  <c r="I491" i="21"/>
  <c r="U490" i="21"/>
  <c r="AD490" i="21"/>
  <c r="T490" i="21" s="1"/>
  <c r="AC490" i="21"/>
  <c r="S490" i="21" s="1"/>
  <c r="AB490" i="21"/>
  <c r="R490" i="21"/>
  <c r="Q490" i="21"/>
  <c r="O490" i="21"/>
  <c r="J490" i="21"/>
  <c r="I490" i="21"/>
  <c r="U489" i="21"/>
  <c r="AD489" i="21"/>
  <c r="T489" i="21"/>
  <c r="AC489" i="21"/>
  <c r="S489" i="21"/>
  <c r="AB489" i="21"/>
  <c r="R489" i="21"/>
  <c r="Q489" i="21"/>
  <c r="O489" i="21"/>
  <c r="J489" i="21"/>
  <c r="I489" i="21"/>
  <c r="U488" i="21"/>
  <c r="AD488" i="21"/>
  <c r="T488" i="21" s="1"/>
  <c r="AC488" i="21"/>
  <c r="S488" i="21" s="1"/>
  <c r="AB488" i="21"/>
  <c r="R488" i="21" s="1"/>
  <c r="Q488" i="21"/>
  <c r="O488" i="21"/>
  <c r="J488" i="21"/>
  <c r="I488" i="21"/>
  <c r="U487" i="21"/>
  <c r="AD487" i="21"/>
  <c r="T487" i="21"/>
  <c r="AC487" i="21"/>
  <c r="S487" i="21"/>
  <c r="AB487" i="21"/>
  <c r="R487" i="21"/>
  <c r="Q487" i="21"/>
  <c r="O487" i="21"/>
  <c r="J487" i="21"/>
  <c r="I487" i="21"/>
  <c r="U486" i="21"/>
  <c r="AD486" i="21"/>
  <c r="T486" i="21"/>
  <c r="AC486" i="21"/>
  <c r="S486" i="21" s="1"/>
  <c r="AB486" i="21"/>
  <c r="R486" i="21" s="1"/>
  <c r="Q486" i="21"/>
  <c r="O486" i="21"/>
  <c r="J486" i="21"/>
  <c r="I486" i="21"/>
  <c r="U485" i="21"/>
  <c r="AD485" i="21"/>
  <c r="T485" i="21"/>
  <c r="AC485" i="21"/>
  <c r="S485" i="21"/>
  <c r="AB485" i="21"/>
  <c r="R485" i="21"/>
  <c r="Q485" i="21"/>
  <c r="O485" i="21"/>
  <c r="J485" i="21"/>
  <c r="I485" i="21"/>
  <c r="U484" i="21"/>
  <c r="AD484" i="21"/>
  <c r="T484" i="21"/>
  <c r="AC484" i="21"/>
  <c r="S484" i="21"/>
  <c r="AB484" i="21"/>
  <c r="R484" i="21" s="1"/>
  <c r="Q484" i="21"/>
  <c r="O484" i="21"/>
  <c r="J484" i="21"/>
  <c r="I484" i="21"/>
  <c r="U483" i="21"/>
  <c r="AD483" i="21"/>
  <c r="T483" i="21" s="1"/>
  <c r="AC483" i="21"/>
  <c r="S483" i="21"/>
  <c r="AB483" i="21"/>
  <c r="R483" i="21"/>
  <c r="Q483" i="21"/>
  <c r="O483" i="21"/>
  <c r="J483" i="21"/>
  <c r="I483" i="21"/>
  <c r="U482" i="21"/>
  <c r="AD482" i="21"/>
  <c r="T482" i="21"/>
  <c r="AC482" i="21"/>
  <c r="S482" i="21"/>
  <c r="AB482" i="21"/>
  <c r="R482" i="21"/>
  <c r="Q482" i="21"/>
  <c r="O482" i="21"/>
  <c r="J482" i="21"/>
  <c r="I482" i="21"/>
  <c r="U481" i="21"/>
  <c r="AD481" i="21"/>
  <c r="T481" i="21"/>
  <c r="AC481" i="21"/>
  <c r="S481" i="21" s="1"/>
  <c r="AB481" i="21"/>
  <c r="R481" i="21"/>
  <c r="Q481" i="21"/>
  <c r="O481" i="21"/>
  <c r="J481" i="21"/>
  <c r="I481" i="21"/>
  <c r="U480" i="21"/>
  <c r="AD480" i="21"/>
  <c r="T480" i="21" s="1"/>
  <c r="AC480" i="21"/>
  <c r="S480" i="21"/>
  <c r="AB480" i="21"/>
  <c r="R480" i="21"/>
  <c r="Q480" i="21"/>
  <c r="O480" i="21"/>
  <c r="J480" i="21"/>
  <c r="I480" i="21"/>
  <c r="U479" i="21"/>
  <c r="AD479" i="21"/>
  <c r="T479" i="21"/>
  <c r="AC479" i="21"/>
  <c r="S479" i="21"/>
  <c r="AB479" i="21"/>
  <c r="R479" i="21" s="1"/>
  <c r="Q479" i="21"/>
  <c r="O479" i="21"/>
  <c r="J479" i="21"/>
  <c r="I479" i="21"/>
  <c r="U478" i="21"/>
  <c r="AD478" i="21"/>
  <c r="T478" i="21" s="1"/>
  <c r="AC478" i="21"/>
  <c r="S478" i="21" s="1"/>
  <c r="AB478" i="21"/>
  <c r="R478" i="21"/>
  <c r="Q478" i="21"/>
  <c r="O478" i="21"/>
  <c r="J478" i="21"/>
  <c r="I478" i="21"/>
  <c r="U477" i="21"/>
  <c r="AD477" i="21"/>
  <c r="T477" i="21"/>
  <c r="AC477" i="21"/>
  <c r="S477" i="21"/>
  <c r="AB477" i="21"/>
  <c r="R477" i="21"/>
  <c r="Q477" i="21"/>
  <c r="O477" i="21"/>
  <c r="J477" i="21"/>
  <c r="I477" i="21"/>
  <c r="U476" i="21"/>
  <c r="AD476" i="21"/>
  <c r="T476" i="21" s="1"/>
  <c r="AC476" i="21"/>
  <c r="S476" i="21" s="1"/>
  <c r="AB476" i="21"/>
  <c r="R476" i="21" s="1"/>
  <c r="Q476" i="21"/>
  <c r="O476" i="21"/>
  <c r="J476" i="21"/>
  <c r="I476" i="21"/>
  <c r="U475" i="21"/>
  <c r="AD475" i="21"/>
  <c r="T475" i="21"/>
  <c r="AC475" i="21"/>
  <c r="S475" i="21"/>
  <c r="AB475" i="21"/>
  <c r="R475" i="21"/>
  <c r="Q475" i="21"/>
  <c r="O475" i="21"/>
  <c r="J475" i="21"/>
  <c r="I475" i="21"/>
  <c r="U474" i="21"/>
  <c r="AD474" i="21"/>
  <c r="T474" i="21"/>
  <c r="AC474" i="21"/>
  <c r="S474" i="21" s="1"/>
  <c r="AB474" i="21"/>
  <c r="R474" i="21" s="1"/>
  <c r="Q474" i="21"/>
  <c r="O474" i="21"/>
  <c r="J474" i="21"/>
  <c r="I474" i="21"/>
  <c r="U473" i="21"/>
  <c r="AD473" i="21"/>
  <c r="T473" i="21"/>
  <c r="AC473" i="21"/>
  <c r="S473" i="21"/>
  <c r="AB473" i="21"/>
  <c r="R473" i="21"/>
  <c r="Q473" i="21"/>
  <c r="O473" i="21"/>
  <c r="J473" i="21"/>
  <c r="I473" i="21"/>
  <c r="O472" i="21"/>
  <c r="J472" i="21"/>
  <c r="I472" i="21"/>
  <c r="O471" i="21"/>
  <c r="J471" i="21"/>
  <c r="I471" i="21"/>
  <c r="O470" i="21"/>
  <c r="J470" i="21"/>
  <c r="I470" i="21"/>
  <c r="O469" i="21"/>
  <c r="J469" i="21"/>
  <c r="I469" i="21"/>
  <c r="O468" i="21"/>
  <c r="J468" i="21"/>
  <c r="I468" i="21"/>
  <c r="O467" i="21"/>
  <c r="J467" i="21"/>
  <c r="I467" i="21"/>
  <c r="O466" i="21"/>
  <c r="J466" i="21"/>
  <c r="I466" i="21"/>
  <c r="O465" i="21"/>
  <c r="J465" i="21"/>
  <c r="I465" i="21"/>
  <c r="O464" i="21"/>
  <c r="J464" i="21"/>
  <c r="I464" i="21"/>
  <c r="O463" i="21"/>
  <c r="J463" i="21"/>
  <c r="I463" i="21"/>
  <c r="O462" i="21"/>
  <c r="J462" i="21"/>
  <c r="I462" i="21"/>
  <c r="O461" i="21"/>
  <c r="J461" i="21"/>
  <c r="I461" i="21"/>
  <c r="O460" i="21"/>
  <c r="J460" i="21"/>
  <c r="I460" i="21"/>
  <c r="O459" i="21"/>
  <c r="J459" i="21"/>
  <c r="I459" i="21"/>
  <c r="O458" i="21"/>
  <c r="J458" i="21"/>
  <c r="I458" i="21"/>
  <c r="O457" i="21"/>
  <c r="J457" i="21"/>
  <c r="I457" i="21"/>
  <c r="O456" i="21"/>
  <c r="J456" i="21"/>
  <c r="I456" i="21"/>
  <c r="O455" i="21"/>
  <c r="J455" i="21"/>
  <c r="I455" i="21"/>
  <c r="O454" i="21"/>
  <c r="J454" i="21"/>
  <c r="I454" i="21"/>
  <c r="O453" i="21"/>
  <c r="J453" i="21"/>
  <c r="I453" i="21"/>
  <c r="O452" i="21"/>
  <c r="J452" i="21"/>
  <c r="I452" i="21"/>
  <c r="O451" i="21"/>
  <c r="J451" i="21"/>
  <c r="I451" i="21"/>
  <c r="O450" i="21"/>
  <c r="J450" i="21"/>
  <c r="I450" i="21"/>
  <c r="O449" i="21"/>
  <c r="J449" i="21"/>
  <c r="I449" i="21"/>
  <c r="O448" i="21"/>
  <c r="J448" i="21"/>
  <c r="I448" i="21"/>
  <c r="O447" i="21"/>
  <c r="J447" i="21"/>
  <c r="I447" i="21"/>
  <c r="O446" i="21"/>
  <c r="J446" i="21"/>
  <c r="I446" i="21"/>
  <c r="O445" i="21"/>
  <c r="J445" i="21"/>
  <c r="I445" i="21"/>
  <c r="O444" i="21"/>
  <c r="J444" i="21"/>
  <c r="I444" i="21"/>
  <c r="O443" i="21"/>
  <c r="J443" i="21"/>
  <c r="I443" i="21"/>
  <c r="O442" i="21"/>
  <c r="J442" i="21"/>
  <c r="I442" i="21"/>
  <c r="O441" i="21"/>
  <c r="J441" i="21"/>
  <c r="I441" i="21"/>
  <c r="O440" i="21"/>
  <c r="J440" i="21"/>
  <c r="I440" i="21"/>
  <c r="O439" i="21"/>
  <c r="J439" i="21"/>
  <c r="I439" i="21"/>
  <c r="O438" i="21"/>
  <c r="J438" i="21"/>
  <c r="I438" i="21"/>
  <c r="O437" i="21"/>
  <c r="J437" i="21"/>
  <c r="I437" i="21"/>
  <c r="O436" i="21"/>
  <c r="J436" i="21"/>
  <c r="I436" i="21"/>
  <c r="O435" i="21"/>
  <c r="J435" i="21"/>
  <c r="I435" i="21"/>
  <c r="O434" i="21"/>
  <c r="J434" i="21"/>
  <c r="I434" i="21"/>
  <c r="O433" i="21"/>
  <c r="J433" i="21"/>
  <c r="I433" i="21"/>
  <c r="O432" i="21"/>
  <c r="J432" i="21"/>
  <c r="I432" i="21"/>
  <c r="O431" i="21"/>
  <c r="J431" i="21"/>
  <c r="I431" i="21"/>
  <c r="O430" i="21"/>
  <c r="J430" i="21"/>
  <c r="I430" i="21"/>
  <c r="O429" i="21"/>
  <c r="J429" i="21"/>
  <c r="I429" i="21"/>
  <c r="O428" i="21"/>
  <c r="J428" i="21"/>
  <c r="I428" i="21"/>
  <c r="O427" i="21"/>
  <c r="J427" i="21"/>
  <c r="I427" i="21"/>
  <c r="O426" i="21"/>
  <c r="J426" i="21"/>
  <c r="I426" i="21"/>
  <c r="O425" i="21"/>
  <c r="J425" i="21"/>
  <c r="I425" i="21"/>
  <c r="O424" i="21"/>
  <c r="J424" i="21"/>
  <c r="I424" i="21"/>
  <c r="O423" i="21"/>
  <c r="J423" i="21"/>
  <c r="I423" i="21"/>
  <c r="O422" i="21"/>
  <c r="J422" i="21"/>
  <c r="I422" i="21"/>
  <c r="O421" i="21"/>
  <c r="J421" i="21"/>
  <c r="I421" i="21"/>
  <c r="O420" i="21"/>
  <c r="J420" i="21"/>
  <c r="I420" i="21"/>
  <c r="O419" i="21"/>
  <c r="J419" i="21"/>
  <c r="I419" i="21"/>
  <c r="O418" i="21"/>
  <c r="J418" i="21"/>
  <c r="I418" i="21"/>
  <c r="O417" i="21"/>
  <c r="J417" i="21"/>
  <c r="I417" i="21"/>
  <c r="O416" i="21"/>
  <c r="J416" i="21"/>
  <c r="I416" i="21"/>
  <c r="O415" i="21"/>
  <c r="J415" i="21"/>
  <c r="I415" i="21"/>
  <c r="O414" i="21"/>
  <c r="J414" i="21"/>
  <c r="I414" i="21"/>
  <c r="O413" i="21"/>
  <c r="J413" i="21"/>
  <c r="I413" i="21"/>
  <c r="O412" i="21"/>
  <c r="J412" i="21"/>
  <c r="I412" i="21"/>
  <c r="O411" i="21"/>
  <c r="J411" i="21"/>
  <c r="I411" i="21"/>
  <c r="O410" i="21"/>
  <c r="J410" i="21"/>
  <c r="I410" i="21"/>
  <c r="O409" i="21"/>
  <c r="J409" i="21"/>
  <c r="I409" i="21"/>
  <c r="O408" i="21"/>
  <c r="J408" i="21"/>
  <c r="I408" i="21"/>
  <c r="O407" i="21"/>
  <c r="J407" i="21"/>
  <c r="I407" i="21"/>
  <c r="O406" i="21"/>
  <c r="J406" i="21"/>
  <c r="I406" i="21"/>
  <c r="O405" i="21"/>
  <c r="J405" i="21"/>
  <c r="I405" i="21"/>
  <c r="O404" i="21"/>
  <c r="K404" i="21"/>
  <c r="J404" i="21"/>
  <c r="O403" i="21"/>
  <c r="K403" i="21"/>
  <c r="J403" i="21"/>
  <c r="O402" i="21"/>
  <c r="K402" i="21"/>
  <c r="J402" i="21"/>
  <c r="O401" i="21"/>
  <c r="K401" i="21"/>
  <c r="J401" i="21"/>
  <c r="O400" i="21"/>
  <c r="K400" i="21"/>
  <c r="J400" i="21"/>
  <c r="O399" i="21"/>
  <c r="K399" i="21"/>
  <c r="J399" i="21"/>
  <c r="O398" i="21"/>
  <c r="K398" i="21"/>
  <c r="J398" i="21"/>
  <c r="O397" i="21"/>
  <c r="K397" i="21"/>
  <c r="J397" i="21"/>
  <c r="O396" i="21"/>
  <c r="K396" i="21"/>
  <c r="J396" i="21"/>
  <c r="O395" i="21"/>
  <c r="K395" i="21"/>
  <c r="J395" i="21"/>
  <c r="O394" i="21"/>
  <c r="K394" i="21"/>
  <c r="J394" i="21"/>
  <c r="O393" i="21"/>
  <c r="K393" i="21"/>
  <c r="J393" i="21"/>
  <c r="O392" i="21"/>
  <c r="K392" i="21"/>
  <c r="J392" i="21"/>
  <c r="O391" i="21"/>
  <c r="K391" i="21"/>
  <c r="J391" i="21"/>
  <c r="O390" i="21"/>
  <c r="K390" i="21"/>
  <c r="J390" i="21"/>
  <c r="O389" i="21"/>
  <c r="K389" i="21"/>
  <c r="J389" i="21"/>
  <c r="O388" i="21"/>
  <c r="K388" i="21"/>
  <c r="J388" i="21"/>
  <c r="O387" i="21"/>
  <c r="K387" i="21"/>
  <c r="J387" i="21"/>
  <c r="O386" i="21"/>
  <c r="K386" i="21"/>
  <c r="J386" i="21"/>
  <c r="O385" i="21"/>
  <c r="K385" i="21"/>
  <c r="J385" i="21"/>
  <c r="O384" i="21"/>
  <c r="K384" i="21"/>
  <c r="J384" i="21"/>
  <c r="O383" i="21"/>
  <c r="K383" i="21"/>
  <c r="J383" i="21"/>
  <c r="O382" i="21"/>
  <c r="K382" i="21"/>
  <c r="J382" i="21"/>
  <c r="O381" i="21"/>
  <c r="K381" i="21"/>
  <c r="J381" i="21"/>
  <c r="O380" i="21"/>
  <c r="K380" i="21"/>
  <c r="J380" i="21"/>
  <c r="O379" i="21"/>
  <c r="K379" i="21"/>
  <c r="J379" i="21"/>
  <c r="O378" i="21"/>
  <c r="K378" i="21"/>
  <c r="J378" i="21"/>
  <c r="O377" i="21"/>
  <c r="K377" i="21"/>
  <c r="J377" i="21"/>
  <c r="O376" i="21"/>
  <c r="K376" i="21"/>
  <c r="J376" i="21"/>
  <c r="O375" i="21"/>
  <c r="K375" i="21"/>
  <c r="J375" i="21"/>
  <c r="O374" i="21"/>
  <c r="K374" i="21"/>
  <c r="J374" i="21"/>
  <c r="O373" i="21"/>
  <c r="K373" i="21"/>
  <c r="J373" i="21"/>
  <c r="O372" i="21"/>
  <c r="K372" i="21"/>
  <c r="J372" i="21"/>
  <c r="O371" i="21"/>
  <c r="K371" i="21"/>
  <c r="J371" i="21"/>
  <c r="O370" i="21"/>
  <c r="K370" i="21"/>
  <c r="J370" i="21"/>
  <c r="O369" i="21"/>
  <c r="K369" i="21"/>
  <c r="J369" i="21"/>
  <c r="O368" i="21"/>
  <c r="K368" i="21"/>
  <c r="J368" i="21"/>
  <c r="O367" i="21"/>
  <c r="K367" i="21"/>
  <c r="J367" i="21"/>
  <c r="O366" i="21"/>
  <c r="K366" i="21"/>
  <c r="J366" i="21"/>
  <c r="O365" i="21"/>
  <c r="K365" i="21"/>
  <c r="J365" i="21"/>
  <c r="O364" i="21"/>
  <c r="K364" i="21"/>
  <c r="J364" i="21"/>
  <c r="O363" i="21"/>
  <c r="K363" i="21"/>
  <c r="J363" i="21"/>
  <c r="O362" i="21"/>
  <c r="K362" i="21"/>
  <c r="J362" i="21"/>
  <c r="O361" i="21"/>
  <c r="K361" i="21"/>
  <c r="J361" i="21"/>
  <c r="O360" i="21"/>
  <c r="K360" i="21"/>
  <c r="J360" i="21"/>
  <c r="O359" i="21"/>
  <c r="K359" i="21"/>
  <c r="J359" i="21"/>
  <c r="O358" i="21"/>
  <c r="K358" i="21"/>
  <c r="J358" i="21"/>
  <c r="O357" i="21"/>
  <c r="K357" i="21"/>
  <c r="J357" i="21"/>
  <c r="O356" i="21"/>
  <c r="K356" i="21"/>
  <c r="J356" i="21"/>
  <c r="O355" i="21"/>
  <c r="K355" i="21"/>
  <c r="J355" i="21"/>
  <c r="O354" i="21"/>
  <c r="K354" i="21"/>
  <c r="J354" i="21"/>
  <c r="O353" i="21"/>
  <c r="K353" i="21"/>
  <c r="J353" i="21"/>
  <c r="O352" i="21"/>
  <c r="K352" i="21"/>
  <c r="J352" i="21"/>
  <c r="O351" i="21"/>
  <c r="K351" i="21"/>
  <c r="J351" i="21"/>
  <c r="O350" i="21"/>
  <c r="K350" i="21"/>
  <c r="J350" i="21"/>
  <c r="O349" i="21"/>
  <c r="K349" i="21"/>
  <c r="J349" i="21"/>
  <c r="O348" i="21"/>
  <c r="K348" i="21"/>
  <c r="J348" i="21"/>
  <c r="O347" i="21"/>
  <c r="K347" i="21"/>
  <c r="J347" i="21"/>
  <c r="O346" i="21"/>
  <c r="K346" i="21"/>
  <c r="J346" i="21"/>
  <c r="O345" i="21"/>
  <c r="K345" i="21"/>
  <c r="J345" i="21"/>
  <c r="O344" i="21"/>
  <c r="K344" i="21"/>
  <c r="J344" i="21"/>
  <c r="O343" i="21"/>
  <c r="K343" i="21"/>
  <c r="J343" i="21"/>
  <c r="O342" i="21"/>
  <c r="K342" i="21"/>
  <c r="J342" i="21"/>
  <c r="O341" i="21"/>
  <c r="K341" i="21"/>
  <c r="J341" i="21"/>
  <c r="O340" i="21"/>
  <c r="K340" i="21"/>
  <c r="J340" i="21"/>
  <c r="O339" i="21"/>
  <c r="K339" i="21"/>
  <c r="J339" i="21"/>
  <c r="O338" i="21"/>
  <c r="K338" i="21"/>
  <c r="J338" i="21"/>
  <c r="O337" i="21"/>
  <c r="K337" i="21"/>
  <c r="J337" i="21"/>
  <c r="O336" i="21"/>
  <c r="K336" i="21"/>
  <c r="J336" i="21"/>
  <c r="O335" i="21"/>
  <c r="K335" i="21"/>
  <c r="J335" i="21"/>
  <c r="O334" i="21"/>
  <c r="K334" i="21"/>
  <c r="J334" i="21"/>
  <c r="O333" i="21"/>
  <c r="K333" i="21"/>
  <c r="J333" i="21"/>
  <c r="O332" i="21"/>
  <c r="K332" i="21"/>
  <c r="J332" i="21"/>
  <c r="O331" i="21"/>
  <c r="K331" i="21"/>
  <c r="J331" i="21"/>
  <c r="O330" i="21"/>
  <c r="K330" i="21"/>
  <c r="J330" i="21"/>
  <c r="O329" i="21"/>
  <c r="K329" i="21"/>
  <c r="J329" i="21"/>
  <c r="O328" i="21"/>
  <c r="K328" i="21"/>
  <c r="J328" i="21"/>
  <c r="O327" i="21"/>
  <c r="K327" i="21"/>
  <c r="J327" i="21"/>
  <c r="O326" i="21"/>
  <c r="K326" i="21"/>
  <c r="J326" i="21"/>
  <c r="O325" i="21"/>
  <c r="K325" i="21"/>
  <c r="J325" i="21"/>
  <c r="O324" i="21"/>
  <c r="K324" i="21"/>
  <c r="J324" i="21"/>
  <c r="O323" i="21"/>
  <c r="K323" i="21"/>
  <c r="J323" i="21"/>
  <c r="O322" i="21"/>
  <c r="K322" i="21"/>
  <c r="J322" i="21"/>
  <c r="O321" i="21"/>
  <c r="K321" i="21"/>
  <c r="J321" i="21"/>
  <c r="O320" i="21"/>
  <c r="K320" i="21"/>
  <c r="J320" i="21"/>
  <c r="O319" i="21"/>
  <c r="K319" i="21"/>
  <c r="J319" i="21"/>
  <c r="O318" i="21"/>
  <c r="K318" i="21"/>
  <c r="J318" i="21"/>
  <c r="O317" i="21"/>
  <c r="K317" i="21"/>
  <c r="J317" i="21"/>
  <c r="O316" i="21"/>
  <c r="K316" i="21"/>
  <c r="J316" i="21"/>
  <c r="O315" i="21"/>
  <c r="K315" i="21"/>
  <c r="J315" i="21"/>
  <c r="O314" i="21"/>
  <c r="K314" i="21"/>
  <c r="J314" i="21"/>
  <c r="O313" i="21"/>
  <c r="K313" i="21"/>
  <c r="J313" i="21"/>
  <c r="O312" i="21"/>
  <c r="K312" i="21"/>
  <c r="J312" i="21"/>
  <c r="O311" i="21"/>
  <c r="K311" i="21"/>
  <c r="J311" i="21"/>
  <c r="O310" i="21"/>
  <c r="K310" i="21"/>
  <c r="J310" i="21"/>
  <c r="O309" i="21"/>
  <c r="K309" i="21"/>
  <c r="J309" i="21"/>
  <c r="O308" i="21"/>
  <c r="K308" i="21"/>
  <c r="J308" i="21"/>
  <c r="O307" i="21"/>
  <c r="K307" i="21"/>
  <c r="J307" i="21"/>
  <c r="O306" i="21"/>
  <c r="K306" i="21"/>
  <c r="J306" i="21"/>
  <c r="O305" i="21"/>
  <c r="K305" i="21"/>
  <c r="J305" i="21"/>
  <c r="O304" i="21"/>
  <c r="K304" i="21"/>
  <c r="J304" i="21"/>
  <c r="O303" i="21"/>
  <c r="K303" i="21"/>
  <c r="J303" i="21"/>
  <c r="O302" i="21"/>
  <c r="K302" i="21"/>
  <c r="J302" i="21"/>
  <c r="O301" i="21"/>
  <c r="K301" i="21"/>
  <c r="J301" i="21"/>
  <c r="O300" i="21"/>
  <c r="K300" i="21"/>
  <c r="J300" i="21"/>
  <c r="O299" i="21"/>
  <c r="K299" i="21"/>
  <c r="J299" i="21"/>
  <c r="O298" i="21"/>
  <c r="K298" i="21"/>
  <c r="J298" i="21"/>
  <c r="O297" i="21"/>
  <c r="K297" i="21"/>
  <c r="J297" i="21"/>
  <c r="O296" i="21"/>
  <c r="K296" i="21"/>
  <c r="J296" i="21"/>
  <c r="O295" i="21"/>
  <c r="K295" i="21"/>
  <c r="J295" i="21"/>
  <c r="O294" i="21"/>
  <c r="K294" i="21"/>
  <c r="J294" i="21"/>
  <c r="O293" i="21"/>
  <c r="K293" i="21"/>
  <c r="J293" i="21"/>
  <c r="O292" i="21"/>
  <c r="K292" i="21"/>
  <c r="J292" i="21"/>
  <c r="O291" i="21"/>
  <c r="K291" i="21"/>
  <c r="J291" i="21"/>
  <c r="O290" i="21"/>
  <c r="K290" i="21"/>
  <c r="J290" i="21"/>
  <c r="O289" i="21"/>
  <c r="K289" i="21"/>
  <c r="J289" i="21"/>
  <c r="O288" i="21"/>
  <c r="K288" i="21"/>
  <c r="J288" i="21"/>
  <c r="O287" i="21"/>
  <c r="K287" i="21"/>
  <c r="J287" i="21"/>
  <c r="O286" i="21"/>
  <c r="K286" i="21"/>
  <c r="J286" i="21"/>
  <c r="O285" i="21"/>
  <c r="K285" i="21"/>
  <c r="J285" i="21"/>
  <c r="O284" i="21"/>
  <c r="K284" i="21"/>
  <c r="J284" i="21"/>
  <c r="O283" i="21"/>
  <c r="K283" i="21"/>
  <c r="J283" i="21"/>
  <c r="O282" i="21"/>
  <c r="K282" i="21"/>
  <c r="J282" i="21"/>
  <c r="O281" i="21"/>
  <c r="K281" i="21"/>
  <c r="J281" i="21"/>
  <c r="O280" i="21"/>
  <c r="K280" i="21"/>
  <c r="J280" i="21"/>
  <c r="O279" i="21"/>
  <c r="K279" i="21"/>
  <c r="J279" i="21"/>
  <c r="O278" i="21"/>
  <c r="K278" i="21"/>
  <c r="J278" i="21"/>
  <c r="O277" i="21"/>
  <c r="K277" i="21"/>
  <c r="J277" i="21"/>
  <c r="O276" i="21"/>
  <c r="K276" i="21"/>
  <c r="J276" i="21"/>
  <c r="O275" i="21"/>
  <c r="K275" i="21"/>
  <c r="J275" i="21"/>
  <c r="O274" i="21"/>
  <c r="K274" i="21"/>
  <c r="J274" i="21"/>
  <c r="O273" i="21"/>
  <c r="K273" i="21"/>
  <c r="J273" i="21"/>
  <c r="O272" i="21"/>
  <c r="K272" i="21"/>
  <c r="J272" i="21"/>
  <c r="O271" i="21"/>
  <c r="K271" i="21"/>
  <c r="J271" i="21"/>
  <c r="O270" i="21"/>
  <c r="K270" i="21"/>
  <c r="J270" i="21"/>
  <c r="O269" i="21"/>
  <c r="K269" i="21"/>
  <c r="J269" i="21"/>
  <c r="O268" i="21"/>
  <c r="K268" i="21"/>
  <c r="J268" i="21"/>
  <c r="O267" i="21"/>
  <c r="K267" i="21"/>
  <c r="J267" i="21"/>
  <c r="O266" i="21"/>
  <c r="K266" i="21"/>
  <c r="J266" i="21"/>
  <c r="O265" i="21"/>
  <c r="K265" i="21"/>
  <c r="J265" i="21"/>
  <c r="O264" i="21"/>
  <c r="K264" i="21"/>
  <c r="J264" i="21"/>
  <c r="O263" i="21"/>
  <c r="K263" i="21"/>
  <c r="J263" i="21"/>
  <c r="O262" i="21"/>
  <c r="K262" i="21"/>
  <c r="J262" i="21"/>
  <c r="O261" i="21"/>
  <c r="K261" i="21"/>
  <c r="J261" i="21"/>
  <c r="O260" i="21"/>
  <c r="K260" i="21"/>
  <c r="J260" i="21"/>
  <c r="O259" i="21"/>
  <c r="K259" i="21"/>
  <c r="J259" i="21"/>
  <c r="O258" i="21"/>
  <c r="K258" i="21"/>
  <c r="J258" i="21"/>
  <c r="O257" i="21"/>
  <c r="K257" i="21"/>
  <c r="J257" i="21"/>
  <c r="O256" i="21"/>
  <c r="K256" i="21"/>
  <c r="J256" i="21"/>
  <c r="O255" i="21"/>
  <c r="K255" i="21"/>
  <c r="J255" i="21"/>
  <c r="O254" i="21"/>
  <c r="K254" i="21"/>
  <c r="J254" i="21"/>
  <c r="O253" i="21"/>
  <c r="K253" i="21"/>
  <c r="J253" i="21"/>
  <c r="O252" i="21"/>
  <c r="K252" i="21"/>
  <c r="J252" i="21"/>
  <c r="O251" i="21"/>
  <c r="K251" i="21"/>
  <c r="J251" i="21"/>
  <c r="O250" i="21"/>
  <c r="K250" i="21"/>
  <c r="J250" i="21"/>
  <c r="O249" i="21"/>
  <c r="K249" i="21"/>
  <c r="J249" i="21"/>
  <c r="O248" i="21"/>
  <c r="K248" i="21"/>
  <c r="J248" i="21"/>
  <c r="O247" i="21"/>
  <c r="K247" i="21"/>
  <c r="J247" i="21"/>
  <c r="O246" i="21"/>
  <c r="K246" i="21"/>
  <c r="J246" i="21"/>
  <c r="O245" i="21"/>
  <c r="K245" i="21"/>
  <c r="J245" i="21"/>
  <c r="O244" i="21"/>
  <c r="O243" i="21"/>
  <c r="O242" i="21"/>
  <c r="O241" i="21"/>
  <c r="O240" i="21"/>
  <c r="O239" i="21"/>
  <c r="O238" i="21"/>
  <c r="O237" i="21"/>
  <c r="O236" i="21"/>
  <c r="O235" i="21"/>
  <c r="O234" i="21"/>
  <c r="O233" i="21"/>
  <c r="O232" i="21"/>
  <c r="O231" i="21"/>
  <c r="O230" i="21"/>
  <c r="O229" i="21"/>
  <c r="O228" i="21"/>
  <c r="O227" i="21"/>
  <c r="O226" i="21"/>
  <c r="O225" i="21"/>
  <c r="O224" i="21"/>
  <c r="O223" i="21"/>
  <c r="O222" i="21"/>
  <c r="O221" i="21"/>
  <c r="O220" i="21"/>
  <c r="O219" i="21"/>
  <c r="O218" i="21"/>
  <c r="O217" i="21"/>
  <c r="O216" i="21"/>
  <c r="O215" i="21"/>
  <c r="O214" i="21"/>
  <c r="O213" i="21"/>
  <c r="O212" i="21"/>
  <c r="BY7" i="21"/>
  <c r="BZ7" i="21"/>
  <c r="CA7" i="21"/>
  <c r="CB7" i="21"/>
  <c r="CC7" i="21"/>
  <c r="BY8" i="21"/>
  <c r="BZ8" i="21"/>
  <c r="CA8" i="21"/>
  <c r="CB8" i="21"/>
  <c r="CC8" i="21"/>
  <c r="BY9" i="21"/>
  <c r="BZ9" i="21"/>
  <c r="CA9" i="21"/>
  <c r="CB9" i="21"/>
  <c r="CC9" i="21"/>
  <c r="BY10" i="21"/>
  <c r="BZ10" i="21"/>
  <c r="CA10" i="21"/>
  <c r="CB10" i="21"/>
  <c r="CC10" i="21"/>
  <c r="BY11" i="21"/>
  <c r="BZ11" i="21"/>
  <c r="CA11" i="21"/>
  <c r="CB11" i="21"/>
  <c r="CC11" i="21"/>
  <c r="BY12" i="21"/>
  <c r="BZ12" i="21"/>
  <c r="CA12" i="21"/>
  <c r="CB12" i="21"/>
  <c r="CC12" i="21"/>
  <c r="BY13" i="21"/>
  <c r="BZ13" i="21"/>
  <c r="CA13" i="21"/>
  <c r="CB13" i="21"/>
  <c r="CC13" i="21"/>
  <c r="BY14" i="21"/>
  <c r="BZ14" i="21"/>
  <c r="CA14" i="21"/>
  <c r="CB14" i="21"/>
  <c r="CC14" i="21"/>
  <c r="BY15" i="21"/>
  <c r="BZ15" i="21"/>
  <c r="CA15" i="21"/>
  <c r="CB15" i="21"/>
  <c r="CC15" i="21"/>
  <c r="BY16" i="21"/>
  <c r="BZ16" i="21"/>
  <c r="CA16" i="21"/>
  <c r="CB16" i="21"/>
  <c r="CC16" i="21"/>
  <c r="BY17" i="21"/>
  <c r="BZ17" i="21"/>
  <c r="CA17" i="21"/>
  <c r="CB17" i="21"/>
  <c r="CC17" i="21"/>
  <c r="BY18" i="21"/>
  <c r="BZ18" i="21"/>
  <c r="CA18" i="21"/>
  <c r="CB18" i="21"/>
  <c r="CC18" i="21"/>
  <c r="BY19" i="21"/>
  <c r="BZ19" i="21"/>
  <c r="CA19" i="21"/>
  <c r="CB19" i="21"/>
  <c r="CC19" i="21"/>
  <c r="BY20" i="21"/>
  <c r="BZ20" i="21"/>
  <c r="CA20" i="21"/>
  <c r="CB20" i="21"/>
  <c r="CC20" i="21"/>
  <c r="BY21" i="21"/>
  <c r="BZ21" i="21"/>
  <c r="CA21" i="21"/>
  <c r="CB21" i="21"/>
  <c r="CC21" i="21"/>
  <c r="BY22" i="21"/>
  <c r="BZ22" i="21"/>
  <c r="CA22" i="21"/>
  <c r="CB22" i="21"/>
  <c r="CC22" i="21"/>
  <c r="BY23" i="21"/>
  <c r="BZ23" i="21"/>
  <c r="CA23" i="21"/>
  <c r="CB23" i="21"/>
  <c r="CC23" i="21"/>
  <c r="BY24" i="21"/>
  <c r="BZ24" i="21"/>
  <c r="CA24" i="21"/>
  <c r="CB24" i="21"/>
  <c r="CC24" i="21"/>
  <c r="BY25" i="21"/>
  <c r="BZ25" i="21"/>
  <c r="CA25" i="21"/>
  <c r="CB25" i="21"/>
  <c r="CC25" i="21"/>
  <c r="BX8" i="21"/>
  <c r="BX9" i="21"/>
  <c r="BX10" i="21"/>
  <c r="BX11" i="21"/>
  <c r="BX12" i="21"/>
  <c r="BX13" i="21"/>
  <c r="BX14" i="21"/>
  <c r="BX15" i="21"/>
  <c r="BX16" i="21"/>
  <c r="BX17" i="21"/>
  <c r="BX18" i="21"/>
  <c r="BX19" i="21"/>
  <c r="BX20" i="21"/>
  <c r="BX21" i="21"/>
  <c r="BX22" i="21"/>
  <c r="BX23" i="21"/>
  <c r="BX24" i="21"/>
  <c r="BX25" i="21"/>
  <c r="BX7" i="21"/>
  <c r="AD649" i="21"/>
  <c r="AD648" i="21"/>
  <c r="AD647" i="21"/>
  <c r="AD646" i="21"/>
  <c r="AD645" i="21"/>
  <c r="AD644" i="21"/>
  <c r="AD643" i="21"/>
  <c r="AD642" i="21"/>
  <c r="AD641" i="21"/>
  <c r="AD640" i="21"/>
  <c r="AD639" i="21"/>
  <c r="AD638" i="21"/>
  <c r="AD637" i="21"/>
  <c r="AD636" i="21"/>
  <c r="AD635" i="21"/>
  <c r="AD634" i="21"/>
  <c r="AD633" i="21"/>
  <c r="AD632" i="21"/>
  <c r="AD631" i="21"/>
  <c r="AD630" i="21"/>
  <c r="AD629" i="21"/>
  <c r="AD628" i="21"/>
  <c r="AD627" i="21"/>
  <c r="AD626" i="21"/>
  <c r="AD625" i="21"/>
  <c r="AD624" i="21"/>
  <c r="AD623" i="21"/>
  <c r="AD622" i="21"/>
  <c r="AD621" i="21"/>
  <c r="AD620" i="21"/>
  <c r="AD619" i="21"/>
  <c r="AD618" i="21"/>
  <c r="AD617" i="21"/>
  <c r="AB649" i="21"/>
  <c r="R649" i="21" s="1"/>
  <c r="AB648" i="21"/>
  <c r="R648" i="21" s="1"/>
  <c r="T648" i="21"/>
  <c r="AB647" i="21"/>
  <c r="R647" i="21" s="1"/>
  <c r="T647" i="21"/>
  <c r="AB646" i="21"/>
  <c r="T646" i="21" s="1"/>
  <c r="AB645" i="21"/>
  <c r="T645" i="21"/>
  <c r="AB644" i="21"/>
  <c r="T644" i="21" s="1"/>
  <c r="AB643" i="21"/>
  <c r="R643" i="21" s="1"/>
  <c r="AB642" i="21"/>
  <c r="R642" i="21" s="1"/>
  <c r="T642" i="21"/>
  <c r="AB641" i="21"/>
  <c r="T641" i="21"/>
  <c r="AB640" i="21"/>
  <c r="T640" i="21" s="1"/>
  <c r="AB639" i="21"/>
  <c r="T639" i="21"/>
  <c r="AB638" i="21"/>
  <c r="T638" i="21" s="1"/>
  <c r="AB637" i="21"/>
  <c r="R637" i="21" s="1"/>
  <c r="AB636" i="21"/>
  <c r="R636" i="21" s="1"/>
  <c r="T636" i="21"/>
  <c r="AB635" i="21"/>
  <c r="R635" i="21" s="1"/>
  <c r="T635" i="21"/>
  <c r="AB634" i="21"/>
  <c r="T634" i="21" s="1"/>
  <c r="AB633" i="21"/>
  <c r="T633" i="21"/>
  <c r="AB632" i="21"/>
  <c r="T632" i="21" s="1"/>
  <c r="AB631" i="21"/>
  <c r="T631" i="21" s="1"/>
  <c r="AB630" i="21"/>
  <c r="R630" i="21" s="1"/>
  <c r="T630" i="21"/>
  <c r="AB629" i="21"/>
  <c r="R629" i="21" s="1"/>
  <c r="T629" i="21"/>
  <c r="AB628" i="21"/>
  <c r="T628" i="21" s="1"/>
  <c r="AB627" i="21"/>
  <c r="T627" i="21"/>
  <c r="AB626" i="21"/>
  <c r="T626" i="21" s="1"/>
  <c r="AB625" i="21"/>
  <c r="T625" i="21" s="1"/>
  <c r="AB624" i="21"/>
  <c r="R624" i="21" s="1"/>
  <c r="T624" i="21"/>
  <c r="AB623" i="21"/>
  <c r="R623" i="21" s="1"/>
  <c r="T623" i="21"/>
  <c r="AB622" i="21"/>
  <c r="T622" i="21" s="1"/>
  <c r="AB621" i="21"/>
  <c r="T621" i="21"/>
  <c r="AB620" i="21"/>
  <c r="T620" i="21" s="1"/>
  <c r="AB619" i="21"/>
  <c r="T619" i="21" s="1"/>
  <c r="AB618" i="21"/>
  <c r="R618" i="21" s="1"/>
  <c r="T618" i="21"/>
  <c r="AB617" i="21"/>
  <c r="R617" i="21" s="1"/>
  <c r="T617" i="21"/>
  <c r="W473" i="21"/>
  <c r="W474" i="21"/>
  <c r="X474" i="21" s="1"/>
  <c r="AA474" i="21"/>
  <c r="W475" i="21"/>
  <c r="X475" i="21" s="1"/>
  <c r="AA475" i="21"/>
  <c r="W476" i="21"/>
  <c r="X476" i="21"/>
  <c r="AA476" i="21"/>
  <c r="W477" i="21"/>
  <c r="W478" i="21"/>
  <c r="X478" i="21" s="1"/>
  <c r="W479" i="21"/>
  <c r="AA479" i="21" s="1"/>
  <c r="X479" i="21"/>
  <c r="W480" i="21"/>
  <c r="X480" i="21"/>
  <c r="W481" i="21"/>
  <c r="X481" i="21"/>
  <c r="W482" i="21"/>
  <c r="X482" i="21"/>
  <c r="AA482" i="21"/>
  <c r="W483" i="21"/>
  <c r="X483" i="21" s="1"/>
  <c r="W484" i="21"/>
  <c r="X484" i="21" s="1"/>
  <c r="W485" i="21"/>
  <c r="X485" i="21" s="1"/>
  <c r="W486" i="21"/>
  <c r="X486" i="21"/>
  <c r="AA486" i="21"/>
  <c r="W487" i="21"/>
  <c r="X487" i="21" s="1"/>
  <c r="W488" i="21"/>
  <c r="X488" i="21" s="1"/>
  <c r="W489" i="21"/>
  <c r="X489" i="21" s="1"/>
  <c r="AA489" i="21"/>
  <c r="W490" i="21"/>
  <c r="X490" i="21" s="1"/>
  <c r="AA490" i="21"/>
  <c r="W491" i="21"/>
  <c r="X491" i="21"/>
  <c r="AA491" i="21"/>
  <c r="W492" i="21"/>
  <c r="AA492" i="21" s="1"/>
  <c r="X492" i="21"/>
  <c r="W493" i="21"/>
  <c r="X493" i="21" s="1"/>
  <c r="AA493" i="21"/>
  <c r="W494" i="21"/>
  <c r="AA494" i="21" s="1"/>
  <c r="W495" i="21"/>
  <c r="X495" i="21" s="1"/>
  <c r="AA495" i="21"/>
  <c r="W496" i="21"/>
  <c r="X496" i="21"/>
  <c r="AA496" i="21"/>
  <c r="W497" i="21"/>
  <c r="W498" i="21"/>
  <c r="X498" i="21" s="1"/>
  <c r="W499" i="21"/>
  <c r="X499" i="21" s="1"/>
  <c r="W500" i="21"/>
  <c r="X500" i="21" s="1"/>
  <c r="AA500" i="21"/>
  <c r="W501" i="21"/>
  <c r="X501" i="21"/>
  <c r="AA501" i="21"/>
  <c r="W502" i="21"/>
  <c r="AA502" i="21" s="1"/>
  <c r="X502" i="21"/>
  <c r="W503" i="21"/>
  <c r="X503" i="21" s="1"/>
  <c r="W504" i="21"/>
  <c r="X504" i="21" s="1"/>
  <c r="AA504" i="21"/>
  <c r="W505" i="21"/>
  <c r="AA505" i="21" s="1"/>
  <c r="X505" i="21"/>
  <c r="W506" i="21"/>
  <c r="X506" i="21" s="1"/>
  <c r="W507" i="21"/>
  <c r="X507" i="21"/>
  <c r="AA507" i="21"/>
  <c r="W508" i="21"/>
  <c r="AA508" i="21" s="1"/>
  <c r="X508" i="21"/>
  <c r="W509" i="21"/>
  <c r="W510" i="21"/>
  <c r="X510" i="21"/>
  <c r="AA510" i="21"/>
  <c r="W511" i="21"/>
  <c r="AA511" i="21" s="1"/>
  <c r="X511" i="21"/>
  <c r="W512" i="21"/>
  <c r="X512" i="21" s="1"/>
  <c r="W513" i="21"/>
  <c r="X513" i="21" s="1"/>
  <c r="AA513" i="21"/>
  <c r="W514" i="21"/>
  <c r="X514" i="21"/>
  <c r="AA514" i="21"/>
  <c r="W515" i="21"/>
  <c r="AA515" i="21" s="1"/>
  <c r="X515" i="21"/>
  <c r="W516" i="21"/>
  <c r="AA516" i="21" s="1"/>
  <c r="X516" i="21"/>
  <c r="W517" i="21"/>
  <c r="X517" i="21" s="1"/>
  <c r="W518" i="21"/>
  <c r="X518" i="21" s="1"/>
  <c r="AA518" i="21"/>
  <c r="W519" i="21"/>
  <c r="X519" i="21"/>
  <c r="AA519" i="21"/>
  <c r="W520" i="21"/>
  <c r="AA520" i="21" s="1"/>
  <c r="X520" i="21"/>
  <c r="W521" i="21"/>
  <c r="X521" i="21" s="1"/>
  <c r="W522" i="21"/>
  <c r="X522" i="21" s="1"/>
  <c r="AA522" i="21"/>
  <c r="W523" i="21"/>
  <c r="X523" i="21"/>
  <c r="AA523" i="21"/>
  <c r="W524" i="21"/>
  <c r="W525" i="21"/>
  <c r="X525" i="21" s="1"/>
  <c r="AA525" i="21"/>
  <c r="W526" i="21"/>
  <c r="X526" i="21" s="1"/>
  <c r="AA526" i="21"/>
  <c r="W527" i="21"/>
  <c r="X527" i="21"/>
  <c r="W528" i="21"/>
  <c r="X528" i="21"/>
  <c r="AA528" i="21"/>
  <c r="W529" i="21"/>
  <c r="AA529" i="21" s="1"/>
  <c r="X529" i="21"/>
  <c r="W530" i="21"/>
  <c r="X530" i="21" s="1"/>
  <c r="W531" i="21"/>
  <c r="X531" i="21" s="1"/>
  <c r="AA531" i="21"/>
  <c r="W532" i="21"/>
  <c r="X532" i="21"/>
  <c r="AA532" i="21"/>
  <c r="W533" i="21"/>
  <c r="AA533" i="21" s="1"/>
  <c r="X533" i="21"/>
  <c r="W534" i="21"/>
  <c r="X534" i="21" s="1"/>
  <c r="W535" i="21"/>
  <c r="X535" i="21" s="1"/>
  <c r="AA535" i="21"/>
  <c r="W536" i="21"/>
  <c r="W537" i="21"/>
  <c r="AA537" i="21" s="1"/>
  <c r="X537" i="21"/>
  <c r="W538" i="21"/>
  <c r="X538" i="21" s="1"/>
  <c r="AA538" i="21"/>
  <c r="W539" i="21"/>
  <c r="X539" i="21" s="1"/>
  <c r="AA539" i="21"/>
  <c r="W540" i="21"/>
  <c r="X540" i="21"/>
  <c r="AA540" i="21"/>
  <c r="W541" i="21"/>
  <c r="AA541" i="21" s="1"/>
  <c r="X541" i="21"/>
  <c r="W542" i="21"/>
  <c r="X542" i="21" s="1"/>
  <c r="AA542" i="21"/>
  <c r="W543" i="21"/>
  <c r="X543" i="21" s="1"/>
  <c r="AA543" i="21"/>
  <c r="W544" i="21"/>
  <c r="X544" i="21"/>
  <c r="AA544" i="21"/>
  <c r="W545" i="21"/>
  <c r="AA545" i="21" s="1"/>
  <c r="X545" i="21"/>
  <c r="W546" i="21"/>
  <c r="X546" i="21" s="1"/>
  <c r="AA546" i="21"/>
  <c r="W547" i="21"/>
  <c r="X547" i="21" s="1"/>
  <c r="AA547" i="21"/>
  <c r="W548" i="21"/>
  <c r="W549" i="21"/>
  <c r="X549" i="21"/>
  <c r="AA549" i="21"/>
  <c r="W550" i="21"/>
  <c r="AA550" i="21" s="1"/>
  <c r="W551" i="21"/>
  <c r="X551" i="21"/>
  <c r="AA551" i="21"/>
  <c r="W552" i="21"/>
  <c r="X552" i="21"/>
  <c r="AA552" i="21"/>
  <c r="W553" i="21"/>
  <c r="X553" i="21"/>
  <c r="AA553" i="21"/>
  <c r="W554" i="21"/>
  <c r="X554" i="21" s="1"/>
  <c r="W555" i="21"/>
  <c r="X555" i="21"/>
  <c r="AA555" i="21"/>
  <c r="W556" i="21"/>
  <c r="X556" i="21"/>
  <c r="AA556" i="21"/>
  <c r="W557" i="21"/>
  <c r="X557" i="21"/>
  <c r="AA557" i="21"/>
  <c r="W558" i="21"/>
  <c r="X558" i="21" s="1"/>
  <c r="W559" i="21"/>
  <c r="AA559" i="21"/>
  <c r="X559" i="21"/>
  <c r="W560" i="21"/>
  <c r="W561" i="21"/>
  <c r="X561" i="21" s="1"/>
  <c r="AA561" i="21"/>
  <c r="W562" i="21"/>
  <c r="AA562" i="21" s="1"/>
  <c r="X562" i="21"/>
  <c r="W563" i="21"/>
  <c r="X563" i="21" s="1"/>
  <c r="W564" i="21"/>
  <c r="X564" i="21"/>
  <c r="AA564" i="21"/>
  <c r="W565" i="21"/>
  <c r="X565" i="21"/>
  <c r="AA565" i="21"/>
  <c r="W566" i="21"/>
  <c r="X566" i="21"/>
  <c r="AA566" i="21"/>
  <c r="W567" i="21"/>
  <c r="X567" i="21" s="1"/>
  <c r="W568" i="21"/>
  <c r="X568" i="21"/>
  <c r="AA568" i="21"/>
  <c r="W569" i="21"/>
  <c r="X569" i="21"/>
  <c r="AA569" i="21"/>
  <c r="W570" i="21"/>
  <c r="X570" i="21"/>
  <c r="AA570" i="21"/>
  <c r="W571" i="21"/>
  <c r="X571" i="21" s="1"/>
  <c r="W572" i="21"/>
  <c r="W573" i="21"/>
  <c r="X573" i="21" s="1"/>
  <c r="W574" i="21"/>
  <c r="X574" i="21" s="1"/>
  <c r="AA574" i="21"/>
  <c r="W575" i="21"/>
  <c r="X575" i="21"/>
  <c r="AA575" i="21"/>
  <c r="W576" i="21"/>
  <c r="AA576" i="21" s="1"/>
  <c r="X576" i="21"/>
  <c r="W577" i="21"/>
  <c r="X577" i="21" s="1"/>
  <c r="W578" i="21"/>
  <c r="X578" i="21" s="1"/>
  <c r="AA578" i="21"/>
  <c r="W579" i="21"/>
  <c r="X579" i="21"/>
  <c r="AA579" i="21"/>
  <c r="W580" i="21"/>
  <c r="AA580" i="21" s="1"/>
  <c r="X580" i="21"/>
  <c r="W581" i="21"/>
  <c r="X581" i="21" s="1"/>
  <c r="W582" i="21"/>
  <c r="X582" i="21" s="1"/>
  <c r="AA582" i="21"/>
  <c r="W583" i="21"/>
  <c r="X583" i="21"/>
  <c r="AA583" i="21"/>
  <c r="W584" i="21"/>
  <c r="W585" i="21"/>
  <c r="X585" i="21" s="1"/>
  <c r="AA585" i="21"/>
  <c r="W586" i="21"/>
  <c r="X586" i="21" s="1"/>
  <c r="AA586" i="21"/>
  <c r="W587" i="21"/>
  <c r="X587" i="21"/>
  <c r="AA587" i="21"/>
  <c r="W588" i="21"/>
  <c r="X588" i="21" s="1"/>
  <c r="AA588" i="21"/>
  <c r="W589" i="21"/>
  <c r="X589" i="21" s="1"/>
  <c r="AA589" i="21"/>
  <c r="W590" i="21"/>
  <c r="X590" i="21" s="1"/>
  <c r="AA590" i="21"/>
  <c r="W591" i="21"/>
  <c r="X591" i="21"/>
  <c r="AA591" i="21"/>
  <c r="W592" i="21"/>
  <c r="AA592" i="21" s="1"/>
  <c r="X592" i="21"/>
  <c r="W593" i="21"/>
  <c r="X593" i="21" s="1"/>
  <c r="AA593" i="21"/>
  <c r="W594" i="21"/>
  <c r="X594" i="21" s="1"/>
  <c r="AA594" i="21"/>
  <c r="W595" i="21"/>
  <c r="X595" i="21"/>
  <c r="AA595" i="21"/>
  <c r="W596" i="21"/>
  <c r="X596" i="21" s="1"/>
  <c r="W597" i="21"/>
  <c r="X597" i="21" s="1"/>
  <c r="W598" i="21"/>
  <c r="X598" i="21"/>
  <c r="AA598" i="21"/>
  <c r="W599" i="21"/>
  <c r="X599" i="21"/>
  <c r="AA599" i="21"/>
  <c r="W600" i="21"/>
  <c r="AA600" i="21"/>
  <c r="X600" i="21"/>
  <c r="W601" i="21"/>
  <c r="X601" i="21" s="1"/>
  <c r="W602" i="21"/>
  <c r="X602" i="21"/>
  <c r="AA602" i="21"/>
  <c r="W603" i="21"/>
  <c r="X603" i="21"/>
  <c r="AA603" i="21"/>
  <c r="W604" i="21"/>
  <c r="X604" i="21"/>
  <c r="AA604" i="21"/>
  <c r="W605" i="21"/>
  <c r="X605" i="21" s="1"/>
  <c r="W606" i="21"/>
  <c r="X606" i="21"/>
  <c r="AA606" i="21"/>
  <c r="W607" i="21"/>
  <c r="X607" i="21"/>
  <c r="W608" i="21"/>
  <c r="W609" i="21"/>
  <c r="X609" i="21"/>
  <c r="AA609" i="21"/>
  <c r="W610" i="21"/>
  <c r="X610" i="21" s="1"/>
  <c r="W611" i="21"/>
  <c r="X611" i="21"/>
  <c r="AA611" i="21"/>
  <c r="W612" i="21"/>
  <c r="X612" i="21"/>
  <c r="AA612" i="21"/>
  <c r="W613" i="21"/>
  <c r="X613" i="21"/>
  <c r="AA613" i="21"/>
  <c r="W614" i="21"/>
  <c r="X614" i="21" s="1"/>
  <c r="W615" i="21"/>
  <c r="AA615" i="21"/>
  <c r="X615" i="21"/>
  <c r="W616" i="21"/>
  <c r="X616" i="21"/>
  <c r="AA616" i="21"/>
  <c r="O617" i="21"/>
  <c r="U617" i="21"/>
  <c r="Q617" i="21"/>
  <c r="W617" i="21"/>
  <c r="X617" i="21" s="1"/>
  <c r="AC617" i="21"/>
  <c r="S617" i="21" s="1"/>
  <c r="O618" i="21"/>
  <c r="U618" i="21"/>
  <c r="Q618" i="21"/>
  <c r="W618" i="21"/>
  <c r="X618" i="21"/>
  <c r="AA618" i="21"/>
  <c r="AC618" i="21"/>
  <c r="S618" i="21"/>
  <c r="O619" i="21"/>
  <c r="U619" i="21"/>
  <c r="Q619" i="21"/>
  <c r="W619" i="21"/>
  <c r="X619" i="21"/>
  <c r="AA619" i="21"/>
  <c r="R619" i="21"/>
  <c r="AC619" i="21"/>
  <c r="S619" i="21"/>
  <c r="O620" i="21"/>
  <c r="R620" i="21"/>
  <c r="AC620" i="21"/>
  <c r="S620" i="21" s="1"/>
  <c r="U620" i="21"/>
  <c r="Q620" i="21"/>
  <c r="W620" i="21"/>
  <c r="O621" i="21"/>
  <c r="U621" i="21"/>
  <c r="Q621" i="21"/>
  <c r="W621" i="21"/>
  <c r="X621" i="21"/>
  <c r="AA621" i="21"/>
  <c r="R621" i="21"/>
  <c r="AC621" i="21"/>
  <c r="S621" i="21" s="1"/>
  <c r="O622" i="21"/>
  <c r="U622" i="21"/>
  <c r="Q622" i="21"/>
  <c r="W622" i="21"/>
  <c r="X622" i="21" s="1"/>
  <c r="AA622" i="21"/>
  <c r="R622" i="21"/>
  <c r="AC622" i="21"/>
  <c r="S622" i="21"/>
  <c r="O623" i="21"/>
  <c r="U623" i="21"/>
  <c r="Q623" i="21"/>
  <c r="W623" i="21"/>
  <c r="X623" i="21" s="1"/>
  <c r="AC623" i="21"/>
  <c r="S623" i="21"/>
  <c r="O624" i="21"/>
  <c r="U624" i="21"/>
  <c r="Q624" i="21"/>
  <c r="W624" i="21"/>
  <c r="X624" i="21" s="1"/>
  <c r="AC624" i="21"/>
  <c r="S624" i="21" s="1"/>
  <c r="O625" i="21"/>
  <c r="AC625" i="21"/>
  <c r="S625" i="21"/>
  <c r="U625" i="21"/>
  <c r="Q625" i="21"/>
  <c r="W625" i="21"/>
  <c r="X625" i="21" s="1"/>
  <c r="O626" i="21"/>
  <c r="U626" i="21"/>
  <c r="Q626" i="21"/>
  <c r="W626" i="21"/>
  <c r="AA626" i="21" s="1"/>
  <c r="X626" i="21"/>
  <c r="R626" i="21"/>
  <c r="AC626" i="21"/>
  <c r="S626" i="21"/>
  <c r="O627" i="21"/>
  <c r="R627" i="21"/>
  <c r="AC627" i="21"/>
  <c r="S627" i="21"/>
  <c r="U627" i="21"/>
  <c r="Q627" i="21"/>
  <c r="W627" i="21"/>
  <c r="AA627" i="21" s="1"/>
  <c r="X627" i="21"/>
  <c r="O628" i="21"/>
  <c r="U628" i="21"/>
  <c r="Q628" i="21"/>
  <c r="W628" i="21"/>
  <c r="X628" i="21" s="1"/>
  <c r="R628" i="21"/>
  <c r="AC628" i="21"/>
  <c r="S628" i="21" s="1"/>
  <c r="O629" i="21"/>
  <c r="AC629" i="21"/>
  <c r="S629" i="21"/>
  <c r="U629" i="21"/>
  <c r="Q629" i="21"/>
  <c r="W629" i="21"/>
  <c r="X629" i="21" s="1"/>
  <c r="O630" i="21"/>
  <c r="U630" i="21"/>
  <c r="Q630" i="21"/>
  <c r="W630" i="21"/>
  <c r="X630" i="21"/>
  <c r="AA630" i="21"/>
  <c r="AC630" i="21"/>
  <c r="S630" i="21"/>
  <c r="O631" i="21"/>
  <c r="U631" i="21"/>
  <c r="Q631" i="21"/>
  <c r="W631" i="21"/>
  <c r="X631" i="21" s="1"/>
  <c r="R631" i="21"/>
  <c r="AC631" i="21"/>
  <c r="S631" i="21"/>
  <c r="O632" i="21"/>
  <c r="R632" i="21"/>
  <c r="AC632" i="21"/>
  <c r="S632" i="21" s="1"/>
  <c r="U632" i="21"/>
  <c r="Q632" i="21"/>
  <c r="W632" i="21"/>
  <c r="O633" i="21"/>
  <c r="U633" i="21"/>
  <c r="Q633" i="21"/>
  <c r="W633" i="21"/>
  <c r="X633" i="21"/>
  <c r="AA633" i="21"/>
  <c r="R633" i="21"/>
  <c r="AC633" i="21"/>
  <c r="S633" i="21" s="1"/>
  <c r="O634" i="21"/>
  <c r="AC634" i="21"/>
  <c r="S634" i="21"/>
  <c r="U634" i="21"/>
  <c r="Q634" i="21"/>
  <c r="W634" i="21"/>
  <c r="X634" i="21" s="1"/>
  <c r="AA634" i="21"/>
  <c r="R634" i="21"/>
  <c r="O635" i="21"/>
  <c r="U635" i="21"/>
  <c r="Q635" i="21"/>
  <c r="W635" i="21"/>
  <c r="X635" i="21" s="1"/>
  <c r="AA635" i="21"/>
  <c r="AC635" i="21"/>
  <c r="S635" i="21"/>
  <c r="O636" i="21"/>
  <c r="U636" i="21"/>
  <c r="Q636" i="21"/>
  <c r="W636" i="21"/>
  <c r="AA636" i="21" s="1"/>
  <c r="AC636" i="21"/>
  <c r="S636" i="21"/>
  <c r="O637" i="21"/>
  <c r="AC637" i="21"/>
  <c r="S637" i="21" s="1"/>
  <c r="U637" i="21"/>
  <c r="Q637" i="21"/>
  <c r="W637" i="21"/>
  <c r="AA637" i="21" s="1"/>
  <c r="O638" i="21"/>
  <c r="U638" i="21"/>
  <c r="Q638" i="21"/>
  <c r="W638" i="21"/>
  <c r="AA638" i="21" s="1"/>
  <c r="X638" i="21"/>
  <c r="R638" i="21"/>
  <c r="AC638" i="21"/>
  <c r="S638" i="21"/>
  <c r="O639" i="21"/>
  <c r="R639" i="21"/>
  <c r="AC639" i="21"/>
  <c r="S639" i="21"/>
  <c r="U639" i="21"/>
  <c r="Q639" i="21"/>
  <c r="W639" i="21"/>
  <c r="X639" i="21" s="1"/>
  <c r="AA639" i="21"/>
  <c r="O640" i="21"/>
  <c r="U640" i="21"/>
  <c r="Q640" i="21"/>
  <c r="W640" i="21"/>
  <c r="AA640" i="21" s="1"/>
  <c r="X640" i="21"/>
  <c r="R640" i="21"/>
  <c r="AC640" i="21"/>
  <c r="S640" i="21"/>
  <c r="O641" i="21"/>
  <c r="U641" i="21"/>
  <c r="Q641" i="21"/>
  <c r="W641" i="21"/>
  <c r="X641" i="21"/>
  <c r="AA641" i="21"/>
  <c r="R641" i="21"/>
  <c r="AC641" i="21"/>
  <c r="S641" i="21" s="1"/>
  <c r="O642" i="21"/>
  <c r="U642" i="21"/>
  <c r="Q642" i="21"/>
  <c r="W642" i="21"/>
  <c r="X642" i="21"/>
  <c r="AA642" i="21"/>
  <c r="AC642" i="21"/>
  <c r="S642" i="21"/>
  <c r="O643" i="21"/>
  <c r="U643" i="21"/>
  <c r="Q643" i="21"/>
  <c r="W643" i="21"/>
  <c r="X643" i="21" s="1"/>
  <c r="AA643" i="21"/>
  <c r="AC643" i="21"/>
  <c r="S643" i="21"/>
  <c r="O644" i="21"/>
  <c r="R644" i="21"/>
  <c r="AC644" i="21"/>
  <c r="S644" i="21"/>
  <c r="U644" i="21"/>
  <c r="Q644" i="21"/>
  <c r="W644" i="21"/>
  <c r="O645" i="21"/>
  <c r="U645" i="21"/>
  <c r="Q645" i="21"/>
  <c r="W645" i="21"/>
  <c r="X645" i="21"/>
  <c r="AA645" i="21"/>
  <c r="R645" i="21"/>
  <c r="AC645" i="21"/>
  <c r="S645" i="21"/>
  <c r="O646" i="21"/>
  <c r="U646" i="21"/>
  <c r="Q646" i="21"/>
  <c r="W646" i="21"/>
  <c r="AA646" i="21" s="1"/>
  <c r="X646" i="21"/>
  <c r="R646" i="21"/>
  <c r="AC646" i="21"/>
  <c r="S646" i="21" s="1"/>
  <c r="O647" i="21"/>
  <c r="U647" i="21"/>
  <c r="Q647" i="21"/>
  <c r="W647" i="21"/>
  <c r="X647" i="21" s="1"/>
  <c r="AC647" i="21"/>
  <c r="S647" i="21" s="1"/>
  <c r="O648" i="21"/>
  <c r="AC648" i="21"/>
  <c r="S648" i="21"/>
  <c r="U648" i="21"/>
  <c r="Q648" i="21"/>
  <c r="W648" i="21"/>
  <c r="X648" i="21" s="1"/>
  <c r="O649" i="21"/>
  <c r="AC649" i="21"/>
  <c r="S649" i="21" s="1"/>
  <c r="U649" i="21"/>
  <c r="Q649" i="21"/>
  <c r="W649" i="21"/>
  <c r="X649" i="21"/>
  <c r="AA649" i="21"/>
  <c r="X477" i="21"/>
  <c r="AA477" i="21"/>
  <c r="X524" i="21"/>
  <c r="AA524" i="21"/>
  <c r="AA481" i="21"/>
  <c r="X584" i="21"/>
  <c r="AA584" i="21"/>
  <c r="X548" i="21"/>
  <c r="AA548" i="21"/>
  <c r="X632" i="21"/>
  <c r="AA632" i="21"/>
  <c r="X536" i="21"/>
  <c r="AA536" i="21"/>
  <c r="X620" i="21"/>
  <c r="AA620" i="21"/>
  <c r="X572" i="21"/>
  <c r="AA572" i="21"/>
  <c r="X509" i="21"/>
  <c r="AA509" i="21"/>
  <c r="X494" i="21"/>
  <c r="X560" i="21"/>
  <c r="AA560" i="21"/>
  <c r="X644" i="21"/>
  <c r="AA644" i="21"/>
  <c r="AA607" i="21"/>
  <c r="X608" i="21"/>
  <c r="AA608" i="21"/>
  <c r="AA498" i="21"/>
  <c r="X473" i="21"/>
  <c r="AA473" i="21"/>
  <c r="AA527" i="21"/>
  <c r="AA480" i="21"/>
  <c r="AA485" i="21"/>
  <c r="X497" i="21"/>
  <c r="AA497" i="21"/>
  <c r="AA487" i="21" l="1"/>
  <c r="R625" i="21"/>
  <c r="T637" i="21"/>
  <c r="T643" i="21"/>
  <c r="T649" i="21"/>
  <c r="X637" i="21"/>
  <c r="AA512" i="21"/>
  <c r="AA596" i="21"/>
  <c r="AA631" i="21"/>
  <c r="AA623" i="21"/>
  <c r="AA581" i="21"/>
  <c r="AA577" i="21"/>
  <c r="AA573" i="21"/>
  <c r="AA534" i="21"/>
  <c r="AA530" i="21"/>
  <c r="AA521" i="21"/>
  <c r="AA517" i="21"/>
  <c r="AA503" i="21"/>
  <c r="AA499" i="21"/>
  <c r="AA484" i="21"/>
  <c r="AA629" i="21"/>
  <c r="AA628" i="21"/>
  <c r="AA625" i="21"/>
  <c r="AA624" i="21"/>
  <c r="AA483" i="21"/>
  <c r="AA488" i="21"/>
  <c r="AA647" i="21"/>
  <c r="AA617" i="21"/>
  <c r="AA614" i="21"/>
  <c r="AA610" i="21"/>
  <c r="AA605" i="21"/>
  <c r="AA601" i="21"/>
  <c r="AA597" i="21"/>
  <c r="AA571" i="21"/>
  <c r="AA567" i="21"/>
  <c r="AA563" i="21"/>
  <c r="AA558" i="21"/>
  <c r="AA554" i="21"/>
  <c r="X550" i="21"/>
  <c r="AA506" i="21"/>
  <c r="AA478" i="21"/>
  <c r="X636" i="21"/>
  <c r="AA648" i="21"/>
  <c r="O10" i="21"/>
  <c r="Y7" i="21"/>
  <c r="Z7" i="21" s="1"/>
  <c r="AD7" i="21" s="1"/>
  <c r="T7" i="21" s="1"/>
  <c r="R7" i="21"/>
  <c r="O19" i="21"/>
  <c r="AA7" i="21"/>
  <c r="U7" i="21" s="1"/>
  <c r="S7" i="21"/>
  <c r="Q7" i="21" l="1"/>
  <c r="O7" i="21" s="1"/>
  <c r="I5" i="21" l="1"/>
</calcChain>
</file>

<file path=xl/sharedStrings.xml><?xml version="1.0" encoding="utf-8"?>
<sst xmlns="http://schemas.openxmlformats.org/spreadsheetml/2006/main" count="199" uniqueCount="131">
  <si>
    <t>TBD</t>
  </si>
  <si>
    <t/>
  </si>
  <si>
    <t>WOOD PRODUCTS</t>
  </si>
  <si>
    <t>ALUMINUM PRODUCTS</t>
  </si>
  <si>
    <t>PLEXI PRODUCTS</t>
  </si>
  <si>
    <t>FloatPlaq</t>
  </si>
  <si>
    <t>MegaPlaq</t>
  </si>
  <si>
    <t>AlumaPlaq (No Hanger)</t>
  </si>
  <si>
    <t>Quantity</t>
  </si>
  <si>
    <t>Width</t>
  </si>
  <si>
    <t>Length</t>
  </si>
  <si>
    <t>Print Discount</t>
  </si>
  <si>
    <t>Line Subtotal</t>
  </si>
  <si>
    <t>PLAQ LIST PRICE</t>
  </si>
  <si>
    <t>PRINT LIST PRICE</t>
  </si>
  <si>
    <t>Print Price / Each With Disc</t>
  </si>
  <si>
    <t>Plaq Price / Each With Disc</t>
  </si>
  <si>
    <t>Premium Shipping Box (Based on Art Size)</t>
  </si>
  <si>
    <t xml:space="preserve">Date: </t>
  </si>
  <si>
    <t xml:space="preserve">Customer / Project : </t>
  </si>
  <si>
    <t xml:space="preserve">PLAQ PRICE SQ IN </t>
  </si>
  <si>
    <t>CANVAS PRODUCTS</t>
  </si>
  <si>
    <t>ECONOMY WOOD PRODUCTS</t>
  </si>
  <si>
    <t>ECONOMY ALUMINUM PRODUCTS</t>
  </si>
  <si>
    <t>ECONOMY PLEXI PRODUCTS</t>
  </si>
  <si>
    <t>ECONOMY CANVAS PRODUCTS</t>
  </si>
  <si>
    <t>SHIPPING &amp; PACKAGING PRODUCTS</t>
  </si>
  <si>
    <t>Round Up To Nearest Size to Determine Price</t>
  </si>
  <si>
    <t>StandardPlaq</t>
  </si>
  <si>
    <t>Slim StandardPlaq (No Hanger)</t>
  </si>
  <si>
    <t>StandardPlaq Bottom Stack</t>
  </si>
  <si>
    <t>MegaPlaq Bottom Stack</t>
  </si>
  <si>
    <t>AlumaPlaq</t>
  </si>
  <si>
    <t>AlumaPlaq Bottom Stack</t>
  </si>
  <si>
    <t>AlumaPlaq Bottom Stack (No Hanger)</t>
  </si>
  <si>
    <t>DuraWrap</t>
  </si>
  <si>
    <t>Standard Pallet</t>
  </si>
  <si>
    <t>Over-Sized Pallet</t>
  </si>
  <si>
    <t>Art                       Installation</t>
  </si>
  <si>
    <t xml:space="preserve">Metal Luggage Tag Product is Approximately 2.25"x4.125" Direct Print Image on Front and Writeable Contact Info Blanks on Back.   Includes Luggage Lanyard. </t>
  </si>
  <si>
    <t xml:space="preserve">Plexi Coaster Product is Approximately 4"x4" Size With Beveled Edge, High Gloss Finish, &amp; Black Backing.  Please Submit Image File at 4"x4" Size. </t>
  </si>
  <si>
    <t xml:space="preserve">Puzzle Size is Approximately 10.25"x13.25".  </t>
  </si>
  <si>
    <t xml:space="preserve">Puzzle Size is Approximately 10.25"x13.25" &amp; Comes With Printed 4"x6" Metal Tin.  </t>
  </si>
  <si>
    <t xml:space="preserve">Mousepad Size is Approximately 7.75"x9.25".  </t>
  </si>
  <si>
    <t>Per Hour      (Minimum 1 Hour)</t>
  </si>
  <si>
    <t xml:space="preserve">Stone Coaster Product is Approximately 4"x4" Size With Padded Feet on Back.  </t>
  </si>
  <si>
    <t>FINE ART DIRECT</t>
  </si>
  <si>
    <t>TEXTURED FINE ART</t>
  </si>
  <si>
    <t>QUALITY DIRECT PRINT</t>
  </si>
  <si>
    <t>OTHER</t>
  </si>
  <si>
    <t>Economy StandardPlaq (PRINT INCLUDED)</t>
  </si>
  <si>
    <t>Economy FloatPlaq (PRINT INCLUDED)</t>
  </si>
  <si>
    <t>Economy Coaster (PRINT INCLUDED)</t>
  </si>
  <si>
    <t>Economy AlumaPrint  (PRINT INCLUDED)</t>
  </si>
  <si>
    <t>Economy AlumaPrint (No Hanger)  (PRINT INCLUDED)</t>
  </si>
  <si>
    <t>Economy PlexiPlaq (PRINT INCLUDED)</t>
  </si>
  <si>
    <t>Economy Plexiplaq (No Backing or Hanger)  (PRINT INCLUDED)</t>
  </si>
  <si>
    <t>Plexi Coaster  (PRINT INCLUDED)</t>
  </si>
  <si>
    <t>Economy Durawrap (PRINT INCLUDED)</t>
  </si>
  <si>
    <t>Stone Coaster (PRINT INCLUDED)</t>
  </si>
  <si>
    <t>Image / Logo Printed on Shipping Box  (PRINT INCLUDED)</t>
  </si>
  <si>
    <t>Economy StonePlaq - 12"x12" (PRINT INCLUDED)</t>
  </si>
  <si>
    <t>Economy StonePlaq - 18"x18" (PRINT INCLUDED)</t>
  </si>
  <si>
    <t>Economy StonePlaq - 12"x24"  (PRINT INCLUDED)</t>
  </si>
  <si>
    <t>Ink Embossed Signature / Logo Up to 5 Sq Inches</t>
  </si>
  <si>
    <t>Tier 1 - Stock Frame</t>
  </si>
  <si>
    <t>Tier 2 - Stock Frame</t>
  </si>
  <si>
    <t>Tier 3 - Stock Frame</t>
  </si>
  <si>
    <t>Tier 4 - Stock Frame</t>
  </si>
  <si>
    <t>FRAME LIN IN</t>
  </si>
  <si>
    <t>AlumaPress (PRINT INCLUDED)</t>
  </si>
  <si>
    <t>Plaq / Frame Discount</t>
  </si>
  <si>
    <t>Bottom Stack Addition</t>
  </si>
  <si>
    <t>Frame Addition</t>
  </si>
  <si>
    <t>Slim StandardPlaq Bottom Stack (No Hanger)</t>
  </si>
  <si>
    <t>Bottom Stack Price / Each With Disc</t>
  </si>
  <si>
    <t xml:space="preserve">ACTUAL PLAQ SQ IN </t>
  </si>
  <si>
    <t xml:space="preserve">BOTTOM STACK SQ IN </t>
  </si>
  <si>
    <t xml:space="preserve">BOTTOM STACK PRICE SQ IN </t>
  </si>
  <si>
    <t>BOTTOM STACK PRICE</t>
  </si>
  <si>
    <t>Satin Paper Print</t>
  </si>
  <si>
    <t>Metallic Paper Print</t>
  </si>
  <si>
    <t>Canvas Print</t>
  </si>
  <si>
    <t>FINE ART WITH WHITE</t>
  </si>
  <si>
    <t>Removeable StandardPlaq Bottom Stack</t>
  </si>
  <si>
    <t>Removeable MegaPlaq Bottom Stack</t>
  </si>
  <si>
    <t>Removeable Slim StandardPlaq Bottom Stack (No Hanger)</t>
  </si>
  <si>
    <t>Removeable AlumaPlaq Bottom Stack</t>
  </si>
  <si>
    <t>Removeable AlumaPlaq Bottom Stack (No Hanger)</t>
  </si>
  <si>
    <t xml:space="preserve">Bottom Stack / Frame Size </t>
  </si>
  <si>
    <t>Providing Quality Art Solutions</t>
  </si>
  <si>
    <t>WWW.DURAPLAQ.COM</t>
  </si>
  <si>
    <t>800‐991‐PLAQ (7527)</t>
  </si>
  <si>
    <t>Ordering &amp; Questions :</t>
  </si>
  <si>
    <t xml:space="preserve">Total Order Estimate: </t>
  </si>
  <si>
    <t xml:space="preserve">Product Description &amp; Pricing Breakdown Including Discounts </t>
  </si>
  <si>
    <t xml:space="preserve">DuraPlaq Print </t>
  </si>
  <si>
    <t>Bottom Stack Border Size</t>
  </si>
  <si>
    <t xml:space="preserve">Frame Price / Each </t>
  </si>
  <si>
    <t>PLAQIT@DURAPLAQ.COM</t>
  </si>
  <si>
    <t xml:space="preserve">DuraPlaq Product </t>
  </si>
  <si>
    <t>AlumaPress (No Hanger) (PRINT INCLUDED)</t>
  </si>
  <si>
    <t>PlexiPlaq</t>
  </si>
  <si>
    <t>PlexiPlaq (No Backing or Hanger)</t>
  </si>
  <si>
    <t>Coaster (Fine Art Print Included)</t>
  </si>
  <si>
    <t>FloatPlaq Bottom Stack</t>
  </si>
  <si>
    <t>Removeable FloatPlaq Bottom Stack</t>
  </si>
  <si>
    <t>Mount to Customer-Supplied Material</t>
  </si>
  <si>
    <t>Local Art Installation</t>
  </si>
  <si>
    <t>MIN SIZE</t>
  </si>
  <si>
    <t>MAX SIZE</t>
  </si>
  <si>
    <t>Metal Luggage Tag  2.25"x4.125"  (PRINT INCLUDED)</t>
  </si>
  <si>
    <t>EconoPlaq 8.2"x10.75"  (PRINT INCLUDED)</t>
  </si>
  <si>
    <t>Fine Art Puzzle 10.25"x13.25"  (PRINT INCLUDED)</t>
  </si>
  <si>
    <t>Fine Art Puzzle With Elegant Tin with Preset Size (PRINT INCLUDED)</t>
  </si>
  <si>
    <t>Printed Mousepad  7.75"x9.25" (PRINT INCLUDED)</t>
  </si>
  <si>
    <t>Christmas Ornament  (Available Options Vary)</t>
  </si>
  <si>
    <t xml:space="preserve">Plaq / Frames </t>
  </si>
  <si>
    <t xml:space="preserve">Prints </t>
  </si>
  <si>
    <t xml:space="preserve">Commercial Discount for Order : </t>
  </si>
  <si>
    <t>Economy Canvas Slim StandardPlaq (No Hanger)  (PRINT INCLUDED)</t>
  </si>
  <si>
    <t>Backlit Frame 18"x24" with PlexiPlaq (PRINT INCLUDED)</t>
  </si>
  <si>
    <t>Backlit Frame 22"x28" with PlexiPlaq (PRINT INCLUDED)</t>
  </si>
  <si>
    <r>
      <t>Backlit Frame 24"x36" with PlexiPlaq</t>
    </r>
    <r>
      <rPr>
        <b/>
        <sz val="11"/>
        <rFont val="Calibri"/>
        <family val="2"/>
        <scheme val="minor"/>
      </rPr>
      <t xml:space="preserve"> (PRINT INCLUDED)</t>
    </r>
  </si>
  <si>
    <r>
      <t>Backlit Frame 27"x41" with PlexiPlaq</t>
    </r>
    <r>
      <rPr>
        <b/>
        <sz val="11"/>
        <rFont val="Calibri"/>
        <family val="2"/>
        <scheme val="minor"/>
      </rPr>
      <t xml:space="preserve"> (PRINT INCLUDED)</t>
    </r>
  </si>
  <si>
    <t>Backlit Frame 36"x72" with PlexiPlaq (PRINT INCLUDED)</t>
  </si>
  <si>
    <t>Image Notes</t>
  </si>
  <si>
    <t>Tier 5 - Stock Frame</t>
  </si>
  <si>
    <t>Tier 6 - Stock Frame</t>
  </si>
  <si>
    <t xml:space="preserve">Please note estimated pricing does not include any additional services including shipping / delivery, installation, tax, graphics editing, or any additional services if needed or required to fulfill order.   Please contact the DuraPlaq™ Customer Service Team if you have any questions or need assistance ordering. 
* Some products may require additional components to create desired final presentation.  Please note framed presentations utilizing floater frames will typically require products with backing component.  For example, an infused AlumaPress in a floater frame will require an AlumaPress product instead of an AlumaPress (No Hanger).   </t>
  </si>
  <si>
    <t xml:space="preserve">2016 DuraPlaq Pricing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</si>
</sst>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8" x14ac:knownFonts="1">
    <font>
      <sz val="11"/>
      <color theme="1"/>
      <name val="Calibri"/>
      <family val="2"/>
      <scheme val="minor"/>
    </font>
    <font>
      <sz val="8"/>
      <name val="Calibri"/>
      <family val="2"/>
    </font>
    <font>
      <sz val="11"/>
      <name val="Calibri"/>
      <family val="2"/>
    </font>
    <font>
      <sz val="11"/>
      <color indexed="22"/>
      <name val="Calibri"/>
      <family val="2"/>
    </font>
    <font>
      <sz val="18"/>
      <color indexed="8"/>
      <name val="Calibri"/>
      <family val="2"/>
    </font>
    <font>
      <sz val="18"/>
      <color indexed="22"/>
      <name val="Calibri"/>
      <family val="2"/>
    </font>
    <font>
      <sz val="12"/>
      <name val="Calibri"/>
      <family val="2"/>
    </font>
    <font>
      <sz val="16"/>
      <name val="Calibri"/>
      <family val="2"/>
    </font>
    <font>
      <sz val="12"/>
      <color indexed="8"/>
      <name val="Calibri"/>
      <family val="2"/>
    </font>
    <font>
      <sz val="11"/>
      <color rgb="FF9C6500"/>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b/>
      <u/>
      <sz val="11"/>
      <color theme="1"/>
      <name val="Calibri"/>
      <family val="2"/>
      <scheme val="minor"/>
    </font>
    <font>
      <b/>
      <sz val="11"/>
      <name val="Calibri"/>
      <family val="2"/>
      <scheme val="minor"/>
    </font>
    <font>
      <b/>
      <sz val="14"/>
      <color theme="1"/>
      <name val="Calibri"/>
      <family val="2"/>
      <scheme val="minor"/>
    </font>
    <font>
      <sz val="10"/>
      <name val="Calibri"/>
      <family val="2"/>
    </font>
    <font>
      <b/>
      <sz val="10"/>
      <name val="Calibri"/>
      <family val="2"/>
    </font>
    <font>
      <b/>
      <sz val="12"/>
      <name val="Calibri"/>
      <family val="2"/>
    </font>
    <font>
      <b/>
      <i/>
      <sz val="10"/>
      <name val="Calibri"/>
      <family val="2"/>
    </font>
    <font>
      <b/>
      <sz val="12"/>
      <color indexed="8"/>
      <name val="Calibri"/>
      <family val="2"/>
    </font>
    <font>
      <b/>
      <sz val="12"/>
      <color rgb="FF9C6500"/>
      <name val="Calibri"/>
      <family val="2"/>
      <scheme val="minor"/>
    </font>
    <font>
      <b/>
      <sz val="12"/>
      <color indexed="22"/>
      <name val="Calibri"/>
      <family val="2"/>
    </font>
    <font>
      <b/>
      <sz val="10"/>
      <color theme="0" tint="-0.249977111117893"/>
      <name val="Calibri"/>
      <family val="2"/>
    </font>
    <font>
      <sz val="10"/>
      <color theme="0" tint="-0.249977111117893"/>
      <name val="Calibri"/>
      <family val="2"/>
    </font>
    <font>
      <sz val="11"/>
      <color theme="0" tint="-0.249977111117893"/>
      <name val="Calibri"/>
      <family val="2"/>
    </font>
    <font>
      <sz val="7.5"/>
      <name val="Calibri"/>
      <family val="2"/>
    </font>
  </fonts>
  <fills count="8">
    <fill>
      <patternFill patternType="none"/>
    </fill>
    <fill>
      <patternFill patternType="gray125"/>
    </fill>
    <fill>
      <patternFill patternType="solid">
        <fgColor indexed="22"/>
        <bgColor indexed="64"/>
      </patternFill>
    </fill>
    <fill>
      <patternFill patternType="solid">
        <fgColor rgb="FFFFEB9C"/>
      </patternFill>
    </fill>
    <fill>
      <patternFill patternType="solid">
        <fgColor theme="0" tint="-0.14999847407452621"/>
        <bgColor indexed="64"/>
      </patternFill>
    </fill>
    <fill>
      <patternFill patternType="solid">
        <fgColor rgb="FFFFC7CE"/>
      </patternFill>
    </fill>
    <fill>
      <patternFill patternType="solid">
        <fgColor rgb="FF33CCCC"/>
        <bgColor indexed="64"/>
      </patternFill>
    </fill>
    <fill>
      <patternFill patternType="solid">
        <fgColor rgb="FF26C3D4"/>
        <bgColor indexed="64"/>
      </patternFill>
    </fill>
  </fills>
  <borders count="27">
    <border>
      <left/>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9" fillId="3" borderId="0" applyNumberFormat="0" applyBorder="0" applyAlignment="0" applyProtection="0"/>
    <xf numFmtId="9" fontId="12" fillId="0" borderId="0" applyFont="0" applyFill="0" applyBorder="0" applyAlignment="0" applyProtection="0"/>
    <xf numFmtId="0" fontId="13" fillId="5" borderId="0" applyNumberFormat="0" applyBorder="0" applyAlignment="0" applyProtection="0"/>
  </cellStyleXfs>
  <cellXfs count="169">
    <xf numFmtId="0" fontId="0" fillId="0" borderId="0" xfId="0"/>
    <xf numFmtId="0" fontId="0" fillId="0" borderId="0" xfId="0" applyBorder="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3" fillId="0" borderId="0" xfId="0" applyFont="1" applyBorder="1" applyAlignment="1" applyProtection="1">
      <alignment horizontal="center"/>
    </xf>
    <xf numFmtId="0" fontId="2" fillId="0" borderId="0" xfId="0" applyFont="1" applyBorder="1" applyAlignment="1" applyProtection="1">
      <alignment horizontal="center"/>
      <protection locked="0"/>
    </xf>
    <xf numFmtId="0" fontId="2" fillId="0" borderId="0" xfId="0" applyFont="1" applyBorder="1" applyAlignment="1" applyProtection="1">
      <alignment horizontal="center" wrapText="1"/>
      <protection locked="0"/>
    </xf>
    <xf numFmtId="0" fontId="3" fillId="0" borderId="0" xfId="0" applyFont="1" applyBorder="1" applyAlignment="1" applyProtection="1">
      <alignment horizontal="center" vertical="top"/>
    </xf>
    <xf numFmtId="1" fontId="0" fillId="0" borderId="0" xfId="0" applyNumberFormat="1" applyFill="1" applyBorder="1" applyAlignment="1" applyProtection="1">
      <alignment horizontal="center" vertical="center"/>
    </xf>
    <xf numFmtId="1" fontId="2" fillId="0" borderId="0" xfId="0" applyNumberFormat="1" applyFont="1" applyBorder="1" applyAlignment="1" applyProtection="1">
      <alignment horizontal="center" vertical="top" wrapText="1"/>
    </xf>
    <xf numFmtId="1" fontId="0" fillId="0" borderId="0" xfId="0" applyNumberFormat="1" applyFill="1" applyBorder="1" applyAlignment="1" applyProtection="1">
      <alignment vertical="center"/>
    </xf>
    <xf numFmtId="1" fontId="2" fillId="0" borderId="0" xfId="0" applyNumberFormat="1" applyFont="1" applyBorder="1" applyProtection="1"/>
    <xf numFmtId="165" fontId="2" fillId="0" borderId="0" xfId="0" applyNumberFormat="1" applyFont="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165" fontId="2" fillId="0" borderId="0" xfId="0" applyNumberFormat="1" applyFont="1" applyBorder="1" applyAlignment="1" applyProtection="1">
      <alignment vertical="center"/>
    </xf>
    <xf numFmtId="164" fontId="2" fillId="0" borderId="0" xfId="0" applyNumberFormat="1" applyFont="1" applyFill="1" applyBorder="1" applyAlignment="1" applyProtection="1">
      <alignment horizontal="center" vertical="top" wrapText="1"/>
    </xf>
    <xf numFmtId="1" fontId="2" fillId="0" borderId="0" xfId="0" applyNumberFormat="1" applyFont="1" applyBorder="1" applyAlignment="1" applyProtection="1">
      <alignment horizontal="center" wrapText="1"/>
      <protection locked="0"/>
    </xf>
    <xf numFmtId="164" fontId="2" fillId="0" borderId="0" xfId="0" applyNumberFormat="1" applyFont="1" applyBorder="1" applyAlignment="1" applyProtection="1">
      <alignment horizontal="center" wrapText="1"/>
      <protection locked="0"/>
    </xf>
    <xf numFmtId="1" fontId="10" fillId="0" borderId="0" xfId="1" applyNumberFormat="1" applyFont="1" applyFill="1" applyBorder="1" applyAlignment="1" applyProtection="1">
      <alignment horizontal="center" vertical="top" wrapText="1"/>
    </xf>
    <xf numFmtId="0" fontId="9" fillId="3" borderId="0" xfId="1" applyBorder="1" applyAlignment="1" applyProtection="1">
      <alignment horizontal="center" vertical="top"/>
    </xf>
    <xf numFmtId="164" fontId="2" fillId="2" borderId="0" xfId="0" applyNumberFormat="1" applyFont="1" applyFill="1" applyBorder="1" applyAlignment="1" applyProtection="1">
      <alignment horizontal="center" vertical="center" wrapText="1"/>
    </xf>
    <xf numFmtId="164" fontId="10" fillId="0" borderId="0" xfId="1"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xf>
    <xf numFmtId="1" fontId="7"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xf numFmtId="0" fontId="8" fillId="0" borderId="0" xfId="0" applyFont="1" applyFill="1" applyAlignment="1" applyProtection="1">
      <alignment wrapText="1"/>
    </xf>
    <xf numFmtId="0" fontId="6" fillId="0" borderId="0" xfId="0" applyFont="1" applyFill="1" applyAlignment="1" applyProtection="1">
      <alignment wrapText="1"/>
    </xf>
    <xf numFmtId="164" fontId="0" fillId="0" borderId="0" xfId="0" applyNumberFormat="1" applyFill="1" applyBorder="1" applyAlignment="1" applyProtection="1">
      <alignment vertical="center" wrapText="1"/>
    </xf>
    <xf numFmtId="0" fontId="9" fillId="0" borderId="0" xfId="1" applyFill="1" applyAlignment="1" applyProtection="1">
      <alignment wrapText="1"/>
    </xf>
    <xf numFmtId="0" fontId="10" fillId="0" borderId="0" xfId="3" applyFont="1" applyFill="1" applyAlignment="1" applyProtection="1">
      <alignment wrapText="1"/>
    </xf>
    <xf numFmtId="0" fontId="11" fillId="0" borderId="0" xfId="0" applyFont="1" applyFill="1" applyAlignment="1" applyProtection="1"/>
    <xf numFmtId="0" fontId="8" fillId="0" borderId="0" xfId="0" applyFont="1" applyFill="1" applyBorder="1" applyAlignment="1" applyProtection="1">
      <alignment wrapText="1"/>
    </xf>
    <xf numFmtId="0" fontId="0" fillId="0" borderId="0" xfId="0" applyFill="1" applyProtection="1"/>
    <xf numFmtId="0" fontId="4" fillId="0" borderId="0" xfId="0" applyFont="1" applyFill="1" applyBorder="1" applyProtection="1"/>
    <xf numFmtId="164" fontId="0" fillId="4" borderId="1" xfId="0" applyNumberFormat="1" applyFill="1" applyBorder="1" applyAlignment="1" applyProtection="1">
      <alignment vertical="center" wrapText="1"/>
    </xf>
    <xf numFmtId="0" fontId="0" fillId="0" borderId="13" xfId="0" applyFill="1" applyBorder="1" applyAlignment="1" applyProtection="1">
      <alignment horizontal="center"/>
    </xf>
    <xf numFmtId="164" fontId="0" fillId="0" borderId="1" xfId="0" applyNumberFormat="1" applyBorder="1" applyAlignment="1" applyProtection="1">
      <alignment horizontal="center"/>
    </xf>
    <xf numFmtId="164" fontId="0" fillId="0" borderId="2" xfId="0" applyNumberFormat="1" applyBorder="1" applyAlignment="1" applyProtection="1">
      <alignment horizontal="center"/>
    </xf>
    <xf numFmtId="164" fontId="0" fillId="0" borderId="13" xfId="0" applyNumberFormat="1" applyBorder="1" applyAlignment="1" applyProtection="1">
      <alignment horizontal="center"/>
    </xf>
    <xf numFmtId="164" fontId="0" fillId="0" borderId="4" xfId="0" applyNumberFormat="1" applyBorder="1" applyAlignment="1" applyProtection="1">
      <alignment horizontal="center"/>
    </xf>
    <xf numFmtId="164" fontId="0" fillId="0" borderId="0" xfId="0" applyNumberFormat="1" applyBorder="1" applyAlignment="1" applyProtection="1">
      <alignment horizontal="center"/>
    </xf>
    <xf numFmtId="164" fontId="0" fillId="4" borderId="13" xfId="0" applyNumberFormat="1" applyFill="1" applyBorder="1" applyAlignment="1" applyProtection="1">
      <alignment horizontal="center"/>
    </xf>
    <xf numFmtId="164" fontId="0" fillId="0" borderId="3" xfId="0" applyNumberFormat="1" applyBorder="1" applyAlignment="1" applyProtection="1">
      <alignment horizontal="center"/>
    </xf>
    <xf numFmtId="0" fontId="9" fillId="3" borderId="0" xfId="1" applyBorder="1" applyAlignment="1" applyProtection="1">
      <alignment vertical="top" wrapText="1"/>
    </xf>
    <xf numFmtId="0" fontId="0" fillId="4" borderId="13" xfId="0" applyFill="1" applyBorder="1" applyAlignment="1" applyProtection="1">
      <alignment horizontal="center"/>
    </xf>
    <xf numFmtId="164" fontId="0" fillId="4" borderId="1" xfId="0" applyNumberFormat="1" applyFill="1" applyBorder="1" applyAlignment="1" applyProtection="1">
      <alignment horizontal="center"/>
    </xf>
    <xf numFmtId="164" fontId="0" fillId="4" borderId="2" xfId="0" applyNumberFormat="1" applyFill="1" applyBorder="1" applyAlignment="1" applyProtection="1">
      <alignment horizontal="center"/>
    </xf>
    <xf numFmtId="164" fontId="0" fillId="4" borderId="4" xfId="0" applyNumberFormat="1" applyFill="1" applyBorder="1" applyAlignment="1" applyProtection="1">
      <alignment horizontal="center"/>
    </xf>
    <xf numFmtId="164" fontId="0" fillId="4" borderId="0" xfId="0" applyNumberFormat="1" applyFill="1" applyBorder="1" applyAlignment="1" applyProtection="1">
      <alignment horizontal="center"/>
    </xf>
    <xf numFmtId="164" fontId="0" fillId="4" borderId="3" xfId="0" applyNumberFormat="1" applyFill="1" applyBorder="1" applyAlignment="1" applyProtection="1">
      <alignment horizontal="center"/>
    </xf>
    <xf numFmtId="164" fontId="10" fillId="4" borderId="5" xfId="3" applyNumberFormat="1" applyFont="1" applyFill="1" applyBorder="1" applyAlignment="1" applyProtection="1">
      <alignment vertical="center" wrapText="1"/>
    </xf>
    <xf numFmtId="164" fontId="0" fillId="0" borderId="13" xfId="0" applyNumberFormat="1" applyBorder="1" applyAlignment="1" applyProtection="1">
      <alignment horizontal="center" vertical="center" wrapText="1"/>
    </xf>
    <xf numFmtId="164" fontId="0" fillId="4" borderId="14" xfId="0" applyNumberFormat="1" applyFill="1" applyBorder="1" applyAlignment="1" applyProtection="1">
      <alignment vertical="center" wrapText="1"/>
    </xf>
    <xf numFmtId="164" fontId="10" fillId="0" borderId="5" xfId="3" applyNumberFormat="1" applyFont="1" applyFill="1" applyBorder="1" applyAlignment="1" applyProtection="1">
      <alignment vertical="center" wrapText="1"/>
    </xf>
    <xf numFmtId="164" fontId="10" fillId="4" borderId="3" xfId="3" applyNumberFormat="1" applyFont="1" applyFill="1" applyBorder="1" applyAlignment="1" applyProtection="1">
      <alignment vertical="center" wrapText="1"/>
    </xf>
    <xf numFmtId="164" fontId="0" fillId="4" borderId="14" xfId="0" applyNumberFormat="1" applyFill="1" applyBorder="1" applyAlignment="1" applyProtection="1">
      <alignment horizontal="center"/>
    </xf>
    <xf numFmtId="164" fontId="0" fillId="4" borderId="5" xfId="0" applyNumberFormat="1" applyFill="1" applyBorder="1" applyAlignment="1" applyProtection="1">
      <alignment vertical="center" wrapText="1"/>
    </xf>
    <xf numFmtId="0" fontId="0" fillId="0" borderId="0" xfId="0" applyFill="1" applyBorder="1" applyAlignment="1" applyProtection="1">
      <alignment vertical="top" wrapText="1"/>
    </xf>
    <xf numFmtId="164" fontId="0" fillId="0" borderId="5" xfId="0" applyNumberFormat="1" applyBorder="1" applyAlignment="1" applyProtection="1">
      <alignment horizontal="center"/>
    </xf>
    <xf numFmtId="164" fontId="0" fillId="4" borderId="5" xfId="0" applyNumberFormat="1" applyFill="1" applyBorder="1" applyAlignment="1" applyProtection="1">
      <alignment horizontal="center"/>
    </xf>
    <xf numFmtId="164" fontId="0" fillId="0" borderId="14" xfId="0" applyNumberFormat="1" applyBorder="1" applyAlignment="1" applyProtection="1">
      <alignment horizontal="center"/>
    </xf>
    <xf numFmtId="164" fontId="0" fillId="4" borderId="6" xfId="0" applyNumberFormat="1" applyFill="1" applyBorder="1" applyAlignment="1" applyProtection="1">
      <alignment horizontal="center"/>
    </xf>
    <xf numFmtId="164" fontId="0" fillId="4" borderId="8" xfId="0" applyNumberFormat="1" applyFill="1" applyBorder="1" applyAlignment="1" applyProtection="1">
      <alignment horizontal="center"/>
    </xf>
    <xf numFmtId="164" fontId="0" fillId="4" borderId="15" xfId="0" applyNumberFormat="1" applyFill="1" applyBorder="1" applyAlignment="1" applyProtection="1">
      <alignment horizontal="center"/>
    </xf>
    <xf numFmtId="0" fontId="0" fillId="0" borderId="0" xfId="0" applyBorder="1" applyAlignment="1" applyProtection="1">
      <alignment vertical="top" wrapText="1"/>
    </xf>
    <xf numFmtId="164" fontId="10" fillId="4" borderId="0" xfId="0" applyNumberFormat="1" applyFont="1" applyFill="1" applyBorder="1" applyAlignment="1" applyProtection="1">
      <alignment horizontal="center"/>
    </xf>
    <xf numFmtId="0" fontId="0" fillId="0" borderId="0" xfId="0" applyBorder="1" applyProtection="1"/>
    <xf numFmtId="1" fontId="2" fillId="0" borderId="0" xfId="0" applyNumberFormat="1" applyFont="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164" fontId="9" fillId="0" borderId="0" xfId="1" applyNumberFormat="1" applyFill="1" applyBorder="1" applyAlignment="1" applyProtection="1">
      <alignment horizontal="center" vertical="center" wrapText="1"/>
    </xf>
    <xf numFmtId="9" fontId="6" fillId="0" borderId="0" xfId="2" applyFont="1" applyFill="1" applyBorder="1" applyAlignment="1" applyProtection="1">
      <alignment horizontal="center" vertical="center" wrapText="1"/>
    </xf>
    <xf numFmtId="164" fontId="6" fillId="0" borderId="0" xfId="2"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64" fontId="9" fillId="6" borderId="0" xfId="1" applyNumberFormat="1" applyFill="1" applyBorder="1" applyAlignment="1" applyProtection="1">
      <alignment horizontal="center" wrapText="1"/>
      <protection locked="0"/>
    </xf>
    <xf numFmtId="0" fontId="17" fillId="0" borderId="0" xfId="0" applyFont="1" applyFill="1" applyBorder="1" applyAlignment="1" applyProtection="1">
      <alignment vertical="center" wrapText="1"/>
    </xf>
    <xf numFmtId="0" fontId="18" fillId="0" borderId="0" xfId="0" applyFont="1" applyFill="1" applyBorder="1" applyAlignment="1" applyProtection="1">
      <alignment wrapText="1"/>
    </xf>
    <xf numFmtId="0" fontId="19"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wrapText="1"/>
    </xf>
    <xf numFmtId="0" fontId="0" fillId="0" borderId="0" xfId="0" applyFill="1" applyBorder="1" applyAlignment="1" applyProtection="1">
      <alignment horizontal="center"/>
    </xf>
    <xf numFmtId="164" fontId="10" fillId="0" borderId="0" xfId="1" applyNumberFormat="1" applyFont="1" applyFill="1" applyBorder="1" applyAlignment="1" applyProtection="1">
      <alignment horizontal="center" wrapText="1"/>
    </xf>
    <xf numFmtId="0" fontId="4" fillId="0" borderId="0" xfId="0" applyFont="1" applyFill="1" applyBorder="1" applyAlignment="1" applyProtection="1">
      <alignment horizontal="left" indent="2"/>
    </xf>
    <xf numFmtId="164" fontId="9" fillId="7" borderId="0" xfId="1" applyNumberForma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1" fontId="10" fillId="0" borderId="0" xfId="1" applyNumberFormat="1" applyFont="1" applyFill="1" applyBorder="1" applyAlignment="1" applyProtection="1">
      <alignment horizontal="center" vertical="top" wrapText="1"/>
      <protection locked="0"/>
    </xf>
    <xf numFmtId="164" fontId="10" fillId="0" borderId="0" xfId="1" applyNumberFormat="1" applyFont="1" applyFill="1" applyBorder="1" applyAlignment="1" applyProtection="1">
      <alignment horizontal="center" vertical="top" wrapText="1"/>
      <protection locked="0"/>
    </xf>
    <xf numFmtId="164" fontId="0" fillId="0" borderId="3" xfId="0" applyNumberFormat="1" applyFill="1" applyBorder="1" applyAlignment="1" applyProtection="1">
      <alignment horizontal="center"/>
    </xf>
    <xf numFmtId="0" fontId="2" fillId="7" borderId="8" xfId="0" applyFont="1" applyFill="1" applyBorder="1" applyAlignment="1" applyProtection="1">
      <alignment horizontal="center" vertical="center" wrapText="1"/>
    </xf>
    <xf numFmtId="9" fontId="2" fillId="7" borderId="8" xfId="2" applyFont="1" applyFill="1" applyBorder="1" applyAlignment="1" applyProtection="1">
      <alignment horizontal="center" vertical="center" wrapText="1"/>
    </xf>
    <xf numFmtId="164" fontId="2" fillId="7" borderId="8" xfId="0" applyNumberFormat="1" applyFont="1" applyFill="1" applyBorder="1" applyAlignment="1" applyProtection="1">
      <alignment horizontal="center" vertical="center" wrapText="1"/>
    </xf>
    <xf numFmtId="164" fontId="9" fillId="7" borderId="8" xfId="1" applyNumberFormat="1" applyFill="1" applyBorder="1" applyAlignment="1" applyProtection="1">
      <alignment horizontal="center" vertical="center" wrapText="1"/>
    </xf>
    <xf numFmtId="0" fontId="3" fillId="7" borderId="8" xfId="0" applyFont="1" applyFill="1" applyBorder="1" applyAlignment="1" applyProtection="1">
      <alignment horizontal="center" vertical="center" wrapText="1"/>
    </xf>
    <xf numFmtId="164" fontId="10" fillId="7" borderId="16" xfId="0" applyNumberFormat="1" applyFont="1" applyFill="1" applyBorder="1" applyAlignment="1" applyProtection="1">
      <alignment horizontal="center" vertical="center" wrapText="1"/>
    </xf>
    <xf numFmtId="164" fontId="10" fillId="7" borderId="17" xfId="0" applyNumberFormat="1" applyFont="1" applyFill="1" applyBorder="1" applyAlignment="1" applyProtection="1">
      <alignment horizontal="center" vertical="center" wrapText="1"/>
    </xf>
    <xf numFmtId="164" fontId="10" fillId="7" borderId="18" xfId="0" applyNumberFormat="1" applyFont="1" applyFill="1" applyBorder="1" applyAlignment="1" applyProtection="1">
      <alignment horizontal="center" vertical="center" wrapText="1"/>
    </xf>
    <xf numFmtId="164" fontId="10" fillId="7" borderId="19" xfId="0" applyNumberFormat="1" applyFont="1" applyFill="1" applyBorder="1" applyAlignment="1" applyProtection="1">
      <alignment horizontal="center" vertical="center" wrapText="1"/>
    </xf>
    <xf numFmtId="164" fontId="10" fillId="7" borderId="20" xfId="0" applyNumberFormat="1" applyFont="1" applyFill="1" applyBorder="1" applyAlignment="1" applyProtection="1">
      <alignment horizontal="center" vertical="center" wrapText="1"/>
    </xf>
    <xf numFmtId="164" fontId="10" fillId="7" borderId="21" xfId="0" applyNumberFormat="1" applyFont="1" applyFill="1" applyBorder="1" applyAlignment="1" applyProtection="1">
      <alignment horizontal="center" vertical="center" wrapText="1"/>
    </xf>
    <xf numFmtId="164" fontId="10" fillId="7" borderId="22" xfId="0" applyNumberFormat="1" applyFont="1" applyFill="1" applyBorder="1" applyAlignment="1" applyProtection="1">
      <alignment horizontal="center" vertical="center" wrapText="1"/>
    </xf>
    <xf numFmtId="164" fontId="10" fillId="7" borderId="23" xfId="0" applyNumberFormat="1" applyFont="1" applyFill="1" applyBorder="1" applyAlignment="1" applyProtection="1">
      <alignment horizontal="center" vertical="center" wrapText="1"/>
    </xf>
    <xf numFmtId="164" fontId="10" fillId="7" borderId="24" xfId="0" applyNumberFormat="1" applyFont="1" applyFill="1" applyBorder="1" applyAlignment="1" applyProtection="1">
      <alignment horizontal="center" vertical="center" wrapText="1"/>
    </xf>
    <xf numFmtId="164" fontId="0" fillId="7" borderId="6" xfId="0" applyNumberFormat="1" applyFill="1" applyBorder="1" applyAlignment="1" applyProtection="1">
      <alignment vertical="center" wrapText="1"/>
    </xf>
    <xf numFmtId="164" fontId="19" fillId="0" borderId="0" xfId="0" applyNumberFormat="1" applyFont="1" applyFill="1" applyBorder="1" applyAlignment="1" applyProtection="1">
      <alignment horizontal="left" vertical="center" wrapText="1" indent="1"/>
    </xf>
    <xf numFmtId="1" fontId="19" fillId="0" borderId="0" xfId="0" applyNumberFormat="1" applyFont="1" applyFill="1" applyBorder="1" applyAlignment="1" applyProtection="1">
      <alignment horizontal="left" vertical="center" wrapText="1" indent="1"/>
    </xf>
    <xf numFmtId="0" fontId="23" fillId="0" borderId="0" xfId="0" applyFont="1" applyFill="1" applyBorder="1" applyAlignment="1" applyProtection="1">
      <alignment horizontal="left" indent="1"/>
    </xf>
    <xf numFmtId="164" fontId="15" fillId="0" borderId="7" xfId="0" applyNumberFormat="1" applyFont="1" applyFill="1" applyBorder="1" applyAlignment="1" applyProtection="1">
      <alignment horizontal="left" vertical="center" wrapText="1" indent="1"/>
    </xf>
    <xf numFmtId="0" fontId="16" fillId="0" borderId="10" xfId="0" applyFont="1" applyFill="1" applyBorder="1" applyAlignment="1" applyProtection="1">
      <alignment horizontal="left" indent="1"/>
    </xf>
    <xf numFmtId="0" fontId="16" fillId="0" borderId="12" xfId="0" applyFont="1" applyFill="1" applyBorder="1" applyAlignment="1" applyProtection="1">
      <alignment horizontal="left" indent="1"/>
    </xf>
    <xf numFmtId="0" fontId="16" fillId="0" borderId="9" xfId="0" applyFont="1" applyFill="1" applyBorder="1" applyAlignment="1" applyProtection="1">
      <alignment horizontal="left" indent="1"/>
    </xf>
    <xf numFmtId="0" fontId="16" fillId="0" borderId="11" xfId="0" applyFont="1" applyFill="1" applyBorder="1" applyAlignment="1" applyProtection="1">
      <alignment horizontal="left" indent="1"/>
    </xf>
    <xf numFmtId="0" fontId="11" fillId="0" borderId="0" xfId="0" applyFont="1" applyFill="1" applyAlignment="1" applyProtection="1">
      <alignment horizontal="left" indent="1"/>
    </xf>
    <xf numFmtId="0" fontId="21" fillId="0" borderId="0" xfId="0" applyFont="1" applyFill="1" applyBorder="1" applyAlignment="1" applyProtection="1">
      <alignment horizontal="left" inden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164" fontId="22" fillId="0" borderId="0" xfId="1" applyNumberFormat="1" applyFont="1" applyFill="1" applyBorder="1" applyAlignment="1" applyProtection="1">
      <alignment horizontal="left" vertical="center" wrapText="1" indent="1"/>
    </xf>
    <xf numFmtId="164" fontId="10" fillId="4" borderId="0" xfId="3" applyNumberFormat="1" applyFont="1" applyFill="1" applyBorder="1" applyAlignment="1" applyProtection="1">
      <alignment vertical="center" wrapText="1"/>
    </xf>
    <xf numFmtId="2" fontId="2" fillId="0" borderId="0" xfId="0" applyNumberFormat="1" applyFont="1" applyBorder="1" applyAlignment="1" applyProtection="1">
      <alignment horizontal="center" vertical="center"/>
    </xf>
    <xf numFmtId="1" fontId="2" fillId="7" borderId="8"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164" fontId="9" fillId="0" borderId="0" xfId="1" applyNumberFormat="1" applyFill="1" applyBorder="1" applyAlignment="1" applyProtection="1">
      <alignment horizontal="center" vertical="top" wrapText="1"/>
    </xf>
    <xf numFmtId="164" fontId="10" fillId="0" borderId="0" xfId="1" applyNumberFormat="1" applyFont="1" applyFill="1" applyBorder="1" applyAlignment="1" applyProtection="1">
      <alignment horizontal="center" vertical="top" wrapText="1"/>
    </xf>
    <xf numFmtId="0" fontId="3" fillId="0" borderId="0" xfId="0" applyFont="1" applyFill="1" applyBorder="1" applyAlignment="1" applyProtection="1">
      <alignment horizontal="center" vertical="top"/>
    </xf>
    <xf numFmtId="1" fontId="2" fillId="0" borderId="0" xfId="0" applyNumberFormat="1" applyFont="1" applyFill="1" applyBorder="1" applyAlignment="1" applyProtection="1">
      <alignment horizontal="center" vertical="top" wrapText="1"/>
    </xf>
    <xf numFmtId="0" fontId="0" fillId="0" borderId="0" xfId="0" applyFill="1" applyBorder="1" applyProtection="1"/>
    <xf numFmtId="165" fontId="2" fillId="0" borderId="0" xfId="0" applyNumberFormat="1" applyFont="1" applyFill="1" applyBorder="1" applyAlignment="1" applyProtection="1">
      <alignment vertical="center"/>
    </xf>
    <xf numFmtId="1" fontId="2" fillId="0" borderId="0" xfId="0" applyNumberFormat="1" applyFont="1" applyFill="1" applyBorder="1" applyProtection="1"/>
    <xf numFmtId="0" fontId="3" fillId="0" borderId="0" xfId="0" applyFont="1" applyFill="1" applyBorder="1" applyAlignment="1" applyProtection="1">
      <alignment horizontal="center"/>
    </xf>
    <xf numFmtId="1" fontId="2" fillId="0" borderId="0" xfId="0" applyNumberFormat="1" applyFont="1" applyFill="1" applyBorder="1" applyAlignment="1" applyProtection="1">
      <alignment horizont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164" fontId="2" fillId="0" borderId="0" xfId="0" applyNumberFormat="1" applyFont="1" applyFill="1" applyBorder="1" applyAlignment="1" applyProtection="1">
      <alignment horizontal="center" wrapText="1"/>
    </xf>
    <xf numFmtId="164" fontId="9" fillId="0" borderId="0" xfId="1" applyNumberFormat="1" applyFill="1" applyBorder="1" applyAlignment="1" applyProtection="1">
      <alignment horizontal="center" wrapText="1"/>
    </xf>
    <xf numFmtId="164" fontId="9" fillId="7" borderId="0" xfId="1" applyNumberFormat="1" applyFill="1" applyBorder="1" applyAlignment="1" applyProtection="1">
      <alignment horizontal="center" vertical="top" wrapText="1"/>
    </xf>
    <xf numFmtId="164" fontId="9" fillId="6" borderId="0" xfId="1" applyNumberFormat="1" applyFill="1" applyBorder="1" applyAlignment="1" applyProtection="1">
      <alignment horizontal="center" wrapText="1"/>
    </xf>
    <xf numFmtId="0" fontId="13" fillId="5" borderId="9" xfId="3" applyBorder="1" applyProtection="1"/>
    <xf numFmtId="0" fontId="13" fillId="5" borderId="11" xfId="3" applyBorder="1" applyProtection="1"/>
    <xf numFmtId="0" fontId="13" fillId="5" borderId="25" xfId="3" applyBorder="1" applyProtection="1"/>
    <xf numFmtId="0" fontId="13" fillId="5" borderId="4" xfId="3" applyBorder="1" applyProtection="1"/>
    <xf numFmtId="0" fontId="13" fillId="5" borderId="25" xfId="3" applyBorder="1" applyAlignment="1" applyProtection="1">
      <alignment horizontal="left" indent="1"/>
    </xf>
    <xf numFmtId="0" fontId="13" fillId="5" borderId="4" xfId="3" applyBorder="1" applyAlignment="1" applyProtection="1">
      <alignment horizontal="left" indent="1"/>
    </xf>
    <xf numFmtId="0" fontId="13" fillId="5" borderId="26" xfId="3" applyBorder="1" applyAlignment="1" applyProtection="1">
      <alignment horizontal="center" vertical="center" wrapText="1"/>
    </xf>
    <xf numFmtId="0" fontId="13" fillId="5" borderId="7" xfId="3" applyBorder="1" applyAlignment="1" applyProtection="1">
      <alignment horizontal="center" vertical="center" wrapText="1"/>
    </xf>
    <xf numFmtId="164" fontId="13" fillId="5" borderId="25" xfId="3" applyNumberFormat="1" applyBorder="1" applyAlignment="1" applyProtection="1">
      <alignment horizontal="center" vertical="center" wrapText="1"/>
    </xf>
    <xf numFmtId="164" fontId="13" fillId="5" borderId="4" xfId="3" applyNumberFormat="1" applyBorder="1" applyAlignment="1" applyProtection="1">
      <alignment horizontal="center" vertical="center" wrapText="1"/>
    </xf>
    <xf numFmtId="0" fontId="13" fillId="5" borderId="25" xfId="3" applyBorder="1" applyAlignment="1" applyProtection="1">
      <alignment vertical="top" wrapText="1"/>
    </xf>
    <xf numFmtId="0" fontId="13" fillId="5" borderId="4" xfId="3" applyBorder="1" applyAlignment="1" applyProtection="1">
      <alignment vertical="top" wrapText="1"/>
    </xf>
    <xf numFmtId="9" fontId="26" fillId="0" borderId="0" xfId="2" applyFont="1" applyFill="1" applyBorder="1" applyAlignment="1" applyProtection="1">
      <alignment horizontal="center"/>
      <protection locked="0"/>
    </xf>
    <xf numFmtId="9" fontId="26" fillId="0" borderId="0" xfId="2" applyFont="1" applyFill="1" applyBorder="1" applyAlignment="1" applyProtection="1">
      <alignment horizontal="center" vertical="top"/>
      <protection locked="0"/>
    </xf>
    <xf numFmtId="9" fontId="26" fillId="7" borderId="8" xfId="2" applyFont="1" applyFill="1" applyBorder="1" applyAlignment="1" applyProtection="1">
      <alignment horizontal="center" vertical="center" wrapText="1"/>
    </xf>
    <xf numFmtId="164" fontId="26" fillId="7" borderId="8" xfId="0" applyNumberFormat="1" applyFont="1" applyFill="1" applyBorder="1" applyAlignment="1" applyProtection="1">
      <alignment horizontal="center" vertical="center" wrapText="1"/>
    </xf>
    <xf numFmtId="9" fontId="26" fillId="0" borderId="0" xfId="2" applyFont="1" applyFill="1" applyBorder="1" applyAlignment="1" applyProtection="1">
      <alignment horizontal="center" vertical="top" wrapText="1"/>
      <protection locked="0"/>
    </xf>
    <xf numFmtId="9" fontId="26" fillId="0" borderId="0" xfId="2" applyFont="1" applyFill="1" applyBorder="1" applyAlignment="1" applyProtection="1">
      <alignment horizontal="center" vertical="top" wrapText="1"/>
    </xf>
    <xf numFmtId="9" fontId="26" fillId="0" borderId="0" xfId="2" applyFont="1" applyFill="1" applyBorder="1" applyAlignment="1" applyProtection="1">
      <alignment horizontal="center" wrapText="1"/>
    </xf>
    <xf numFmtId="164" fontId="26" fillId="0" borderId="0" xfId="0" applyNumberFormat="1" applyFont="1" applyFill="1" applyBorder="1" applyAlignment="1" applyProtection="1">
      <alignment horizontal="center" wrapText="1"/>
    </xf>
    <xf numFmtId="9" fontId="26" fillId="0" borderId="0" xfId="2" applyFont="1" applyBorder="1" applyAlignment="1" applyProtection="1">
      <alignment horizontal="center" wrapText="1"/>
      <protection locked="0"/>
    </xf>
    <xf numFmtId="164" fontId="26" fillId="0" borderId="0" xfId="0" applyNumberFormat="1" applyFont="1" applyBorder="1" applyAlignment="1" applyProtection="1">
      <alignment horizontal="center" wrapText="1"/>
      <protection locked="0"/>
    </xf>
    <xf numFmtId="0" fontId="27" fillId="0" borderId="0" xfId="0" applyFont="1" applyFill="1" applyBorder="1" applyAlignment="1" applyProtection="1">
      <alignment horizontal="left" wrapText="1"/>
    </xf>
    <xf numFmtId="0" fontId="19" fillId="0" borderId="0" xfId="0" applyFont="1" applyFill="1" applyBorder="1" applyAlignment="1" applyProtection="1">
      <alignment horizontal="left" vertical="center" wrapText="1" indent="1"/>
    </xf>
    <xf numFmtId="0" fontId="21" fillId="0" borderId="0" xfId="0" applyFont="1" applyFill="1" applyBorder="1" applyAlignment="1" applyProtection="1">
      <alignment horizontal="left" indent="1"/>
      <protection locked="0"/>
    </xf>
    <xf numFmtId="1" fontId="2" fillId="7" borderId="8"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indent="2"/>
    </xf>
    <xf numFmtId="0" fontId="18" fillId="0" borderId="0" xfId="0" applyFont="1" applyFill="1" applyBorder="1" applyAlignment="1" applyProtection="1">
      <alignment horizontal="left" vertical="center" wrapText="1" indent="2"/>
    </xf>
    <xf numFmtId="0" fontId="20" fillId="0" borderId="0" xfId="0" applyFont="1" applyFill="1" applyBorder="1" applyAlignment="1" applyProtection="1">
      <alignment horizontal="left" vertical="center" wrapText="1" indent="2"/>
    </xf>
    <xf numFmtId="0" fontId="25" fillId="0" borderId="0" xfId="0" applyFont="1" applyFill="1" applyBorder="1" applyAlignment="1" applyProtection="1">
      <alignment horizontal="right" vertical="center" wrapText="1"/>
    </xf>
    <xf numFmtId="0" fontId="25" fillId="0" borderId="0" xfId="0" applyFont="1" applyFill="1" applyBorder="1" applyAlignment="1" applyProtection="1">
      <alignment horizontal="right" vertical="top" wrapText="1"/>
    </xf>
    <xf numFmtId="0" fontId="24"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0" fontId="25" fillId="0" borderId="0" xfId="0" applyFont="1" applyFill="1" applyBorder="1" applyAlignment="1" applyProtection="1">
      <alignment horizontal="center" vertical="center" wrapText="1"/>
    </xf>
    <xf numFmtId="164" fontId="19" fillId="0" borderId="0" xfId="0" applyNumberFormat="1" applyFont="1" applyFill="1" applyBorder="1" applyAlignment="1" applyProtection="1">
      <alignment horizontal="center" vertical="center" wrapText="1"/>
    </xf>
  </cellXfs>
  <cellStyles count="4">
    <cellStyle name="Bad" xfId="3" builtinId="27"/>
    <cellStyle name="Neutral" xfId="1" builtinId="28"/>
    <cellStyle name="Normal" xfId="0" builtinId="0"/>
    <cellStyle name="Percent" xfId="2" builtinId="5"/>
  </cellStyles>
  <dxfs count="2">
    <dxf>
      <fill>
        <patternFill>
          <bgColor rgb="FFF0D184"/>
        </patternFill>
      </fill>
    </dxf>
    <dxf>
      <fill>
        <patternFill>
          <bgColor rgb="FFF0D184"/>
        </patternFill>
      </fill>
    </dxf>
  </dxfs>
  <tableStyles count="0" defaultTableStyle="TableStyleMedium9" defaultPivotStyle="PivotStyleLight16"/>
  <colors>
    <mruColors>
      <color rgb="FFF0D184"/>
      <color rgb="FF26C3D4"/>
      <color rgb="FF6CECF0"/>
      <color rgb="FF33CCCC"/>
      <color rgb="FF00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57150</xdr:colOff>
      <xdr:row>3</xdr:row>
      <xdr:rowOff>83515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1295400" cy="8455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B1380"/>
  <sheetViews>
    <sheetView tabSelected="1" view="pageBreakPreview" zoomScale="75" zoomScaleNormal="75" zoomScaleSheetLayoutView="75" workbookViewId="0">
      <pane ySplit="6" topLeftCell="A7" activePane="bottomLeft" state="frozen"/>
      <selection pane="bottomLeft" activeCell="B7" sqref="B7"/>
    </sheetView>
  </sheetViews>
  <sheetFormatPr defaultRowHeight="15" x14ac:dyDescent="0.25"/>
  <cols>
    <col min="1" max="1" width="10.5703125" style="5" customWidth="1"/>
    <col min="2" max="2" width="9" style="5" customWidth="1"/>
    <col min="3" max="3" width="8.7109375" style="2" customWidth="1"/>
    <col min="4" max="4" width="8.7109375" style="3" customWidth="1"/>
    <col min="5" max="5" width="25.7109375" style="5" customWidth="1"/>
    <col min="6" max="6" width="19" style="6" customWidth="1"/>
    <col min="7" max="7" width="16.85546875" style="5" customWidth="1"/>
    <col min="8" max="8" width="22.140625" style="6" customWidth="1"/>
    <col min="9" max="9" width="13.140625" style="16" customWidth="1"/>
    <col min="10" max="10" width="7.140625" style="16" customWidth="1"/>
    <col min="11" max="11" width="7.140625" style="5" customWidth="1"/>
    <col min="12" max="12" width="10.28515625" style="154" customWidth="1"/>
    <col min="13" max="13" width="10.28515625" style="155" customWidth="1"/>
    <col min="14" max="14" width="1.140625" style="74" customWidth="1"/>
    <col min="15" max="15" width="68.140625" style="21" customWidth="1"/>
    <col min="16" max="16" width="1.140625" style="74" customWidth="1"/>
    <col min="17" max="21" width="13.42578125" style="17" customWidth="1"/>
    <col min="22" max="22" width="113.7109375" style="133" customWidth="1"/>
    <col min="23" max="27" width="11" style="67" customWidth="1"/>
    <col min="28" max="30" width="12" style="67" customWidth="1"/>
    <col min="31" max="31" width="174.85546875" style="4" customWidth="1"/>
    <col min="32" max="32" width="12.42578125" style="10" customWidth="1"/>
    <col min="33" max="36" width="12" style="14" customWidth="1"/>
    <col min="37" max="40" width="12" style="66" customWidth="1"/>
    <col min="41" max="41" width="12" style="14" customWidth="1"/>
    <col min="42" max="52" width="12" style="66" customWidth="1"/>
    <col min="53" max="55" width="9.140625" style="66"/>
    <col min="56" max="56" width="12" style="66" customWidth="1"/>
    <col min="57" max="57" width="9.140625" style="66"/>
    <col min="58" max="58" width="18.42578125" style="66" customWidth="1"/>
    <col min="59" max="60" width="9.140625" style="66"/>
    <col min="61" max="69" width="12" style="66" customWidth="1"/>
    <col min="70" max="70" width="12" style="14" customWidth="1"/>
    <col min="71" max="72" width="12" style="11" customWidth="1"/>
    <col min="73" max="75" width="12" style="66" customWidth="1"/>
    <col min="76" max="76" width="12" style="14" customWidth="1"/>
    <col min="77" max="78" width="12" style="11" customWidth="1"/>
    <col min="79" max="82" width="12" style="66" customWidth="1"/>
    <col min="83" max="92" width="9.140625" style="66"/>
    <col min="93" max="93" width="9.140625" style="136"/>
    <col min="94" max="94" width="9.140625" style="137"/>
    <col min="95" max="95" width="9.140625" style="66"/>
    <col min="96" max="96" width="22.5703125" style="66" customWidth="1"/>
    <col min="97" max="548" width="9.140625" style="66"/>
    <col min="549" max="16384" width="9.140625" style="1"/>
  </cols>
  <sheetData>
    <row r="1" spans="1:97" s="33" customFormat="1" ht="30.75" customHeight="1" x14ac:dyDescent="0.35">
      <c r="B1" s="68"/>
      <c r="C1" s="160" t="s">
        <v>130</v>
      </c>
      <c r="D1" s="160"/>
      <c r="E1" s="160"/>
      <c r="F1" s="160"/>
      <c r="H1" s="76" t="s">
        <v>93</v>
      </c>
      <c r="K1" s="166"/>
      <c r="L1" s="166"/>
      <c r="M1" s="166"/>
      <c r="N1" s="71"/>
      <c r="O1" s="156" t="s">
        <v>129</v>
      </c>
      <c r="P1" s="71"/>
      <c r="Q1" s="70"/>
      <c r="R1" s="78"/>
      <c r="S1" s="78"/>
      <c r="T1" s="78"/>
      <c r="U1" s="78"/>
      <c r="V1" s="71"/>
      <c r="W1" s="23"/>
      <c r="X1" s="23"/>
      <c r="Y1" s="23"/>
      <c r="Z1" s="23"/>
      <c r="AA1" s="23"/>
      <c r="AB1" s="23"/>
      <c r="AC1" s="23"/>
      <c r="AD1" s="22"/>
      <c r="AE1" s="24"/>
      <c r="AF1" s="25"/>
      <c r="AG1" s="25"/>
      <c r="AH1" s="25"/>
      <c r="AI1" s="26"/>
      <c r="AJ1" s="27"/>
      <c r="AK1" s="28"/>
      <c r="AL1" s="28"/>
      <c r="AM1" s="25"/>
      <c r="AN1" s="26"/>
      <c r="AO1" s="25"/>
      <c r="AP1" s="25"/>
      <c r="AQ1" s="25"/>
      <c r="AR1" s="25"/>
      <c r="AS1" s="25"/>
      <c r="AT1" s="29"/>
      <c r="AU1" s="29"/>
      <c r="AV1" s="27"/>
      <c r="AW1" s="25"/>
      <c r="AX1" s="25"/>
      <c r="AY1" s="25"/>
      <c r="AZ1" s="30"/>
      <c r="BA1" s="30"/>
      <c r="BB1" s="30"/>
      <c r="BC1" s="27"/>
      <c r="BD1" s="31"/>
      <c r="BE1" s="31"/>
      <c r="BF1" s="31"/>
      <c r="BG1" s="31"/>
      <c r="BH1" s="25"/>
      <c r="BI1" s="25"/>
      <c r="BJ1" s="32"/>
      <c r="BK1" s="25"/>
      <c r="BL1" s="25"/>
      <c r="BM1" s="25"/>
      <c r="BN1" s="25"/>
      <c r="BO1" s="25"/>
      <c r="BP1" s="25"/>
      <c r="BQ1" s="25"/>
      <c r="BR1" s="25"/>
      <c r="BS1" s="25"/>
      <c r="BT1" s="25"/>
      <c r="BU1" s="25"/>
      <c r="BV1" s="25"/>
      <c r="BW1" s="25"/>
      <c r="BX1" s="25"/>
      <c r="BY1" s="25"/>
      <c r="BZ1" s="25"/>
      <c r="CA1" s="25"/>
      <c r="CB1" s="25"/>
      <c r="CC1" s="31"/>
      <c r="CD1" s="31"/>
      <c r="CE1" s="25"/>
      <c r="CF1" s="25"/>
      <c r="CG1" s="25"/>
      <c r="CH1" s="25"/>
      <c r="CI1" s="30"/>
      <c r="CJ1" s="30"/>
      <c r="CK1" s="30"/>
      <c r="CL1" s="30"/>
      <c r="CM1" s="30"/>
      <c r="CO1" s="134"/>
      <c r="CP1" s="135"/>
    </row>
    <row r="2" spans="1:97" s="33" customFormat="1" ht="17.25" customHeight="1" x14ac:dyDescent="0.35">
      <c r="A2" s="69"/>
      <c r="B2" s="69"/>
      <c r="C2" s="162" t="s">
        <v>90</v>
      </c>
      <c r="D2" s="162"/>
      <c r="E2" s="162"/>
      <c r="F2" s="81"/>
      <c r="H2" s="75" t="s">
        <v>92</v>
      </c>
      <c r="K2" s="165" t="s">
        <v>119</v>
      </c>
      <c r="L2" s="165"/>
      <c r="M2" s="165"/>
      <c r="N2" s="71"/>
      <c r="O2" s="156"/>
      <c r="P2" s="71"/>
      <c r="Q2" s="70"/>
      <c r="R2" s="78"/>
      <c r="S2" s="78"/>
      <c r="T2" s="78"/>
      <c r="U2" s="78"/>
      <c r="V2" s="71"/>
      <c r="W2" s="23"/>
      <c r="X2" s="23"/>
      <c r="Y2" s="23"/>
      <c r="Z2" s="23"/>
      <c r="AA2" s="23"/>
      <c r="AB2" s="23"/>
      <c r="AC2" s="23"/>
      <c r="AD2" s="22"/>
      <c r="AE2" s="24"/>
      <c r="AF2" s="25"/>
      <c r="AG2" s="25"/>
      <c r="AH2" s="25"/>
      <c r="AI2" s="26"/>
      <c r="AJ2" s="27"/>
      <c r="AK2" s="28"/>
      <c r="AL2" s="28"/>
      <c r="AM2" s="25"/>
      <c r="AN2" s="26"/>
      <c r="AO2" s="25"/>
      <c r="AP2" s="25"/>
      <c r="AQ2" s="25"/>
      <c r="AR2" s="25"/>
      <c r="AS2" s="25"/>
      <c r="AT2" s="29"/>
      <c r="AU2" s="29"/>
      <c r="AV2" s="27"/>
      <c r="AW2" s="25"/>
      <c r="AX2" s="25"/>
      <c r="AY2" s="25"/>
      <c r="AZ2" s="30"/>
      <c r="BA2" s="30"/>
      <c r="BB2" s="30"/>
      <c r="BC2" s="27"/>
      <c r="BD2" s="31"/>
      <c r="BE2" s="31"/>
      <c r="BF2" s="31"/>
      <c r="BG2" s="31"/>
      <c r="BH2" s="25"/>
      <c r="BI2" s="25"/>
      <c r="BJ2" s="32"/>
      <c r="BK2" s="25"/>
      <c r="BL2" s="25"/>
      <c r="BM2" s="25"/>
      <c r="BN2" s="25"/>
      <c r="BO2" s="25"/>
      <c r="BP2" s="25"/>
      <c r="BQ2" s="25"/>
      <c r="BR2" s="25"/>
      <c r="BS2" s="25"/>
      <c r="BT2" s="25"/>
      <c r="BU2" s="25"/>
      <c r="BV2" s="25"/>
      <c r="BW2" s="25"/>
      <c r="BX2" s="25"/>
      <c r="BY2" s="25"/>
      <c r="BZ2" s="25"/>
      <c r="CA2" s="25"/>
      <c r="CB2" s="25"/>
      <c r="CC2" s="31"/>
      <c r="CD2" s="31"/>
      <c r="CE2" s="25"/>
      <c r="CF2" s="25"/>
      <c r="CG2" s="25"/>
      <c r="CH2" s="25"/>
      <c r="CI2" s="30"/>
      <c r="CJ2" s="30"/>
      <c r="CK2" s="30"/>
      <c r="CL2" s="30"/>
      <c r="CM2" s="30"/>
      <c r="CO2" s="136"/>
      <c r="CP2" s="137"/>
    </row>
    <row r="3" spans="1:97" s="33" customFormat="1" ht="17.25" customHeight="1" x14ac:dyDescent="0.35">
      <c r="A3" s="69"/>
      <c r="B3" s="69"/>
      <c r="C3" s="161" t="s">
        <v>91</v>
      </c>
      <c r="D3" s="161"/>
      <c r="E3" s="161"/>
      <c r="F3" s="81"/>
      <c r="H3" s="75" t="s">
        <v>99</v>
      </c>
      <c r="K3" s="163" t="s">
        <v>117</v>
      </c>
      <c r="L3" s="163"/>
      <c r="M3" s="146"/>
      <c r="N3" s="71"/>
      <c r="O3" s="156"/>
      <c r="P3" s="71"/>
      <c r="Q3" s="70"/>
      <c r="R3" s="78"/>
      <c r="S3" s="78"/>
      <c r="T3" s="78"/>
      <c r="U3" s="78"/>
      <c r="V3" s="71"/>
      <c r="W3" s="23"/>
      <c r="X3" s="23"/>
      <c r="Y3" s="23"/>
      <c r="Z3" s="23"/>
      <c r="AA3" s="23"/>
      <c r="AB3" s="23"/>
      <c r="AC3" s="23"/>
      <c r="AD3" s="22"/>
      <c r="AE3" s="24"/>
      <c r="AF3" s="25"/>
      <c r="AG3" s="25"/>
      <c r="AH3" s="25"/>
      <c r="AI3" s="26"/>
      <c r="AJ3" s="27"/>
      <c r="AK3" s="28"/>
      <c r="AL3" s="28"/>
      <c r="AM3" s="25"/>
      <c r="AN3" s="26"/>
      <c r="AO3" s="25"/>
      <c r="AP3" s="25"/>
      <c r="AQ3" s="25"/>
      <c r="AR3" s="25"/>
      <c r="AS3" s="25"/>
      <c r="AT3" s="29"/>
      <c r="AU3" s="29"/>
      <c r="AV3" s="27"/>
      <c r="AW3" s="25"/>
      <c r="AX3" s="25"/>
      <c r="AY3" s="25"/>
      <c r="AZ3" s="30"/>
      <c r="BA3" s="30"/>
      <c r="BB3" s="30"/>
      <c r="BC3" s="27"/>
      <c r="BD3" s="31"/>
      <c r="BE3" s="31"/>
      <c r="BF3" s="31"/>
      <c r="BG3" s="31"/>
      <c r="BH3" s="25"/>
      <c r="BI3" s="25"/>
      <c r="BJ3" s="32"/>
      <c r="BK3" s="25"/>
      <c r="BL3" s="25"/>
      <c r="BM3" s="25"/>
      <c r="BN3" s="25"/>
      <c r="BO3" s="25"/>
      <c r="BP3" s="25"/>
      <c r="BQ3" s="25"/>
      <c r="BR3" s="25"/>
      <c r="BS3" s="25"/>
      <c r="BT3" s="25"/>
      <c r="BU3" s="25"/>
      <c r="BV3" s="25"/>
      <c r="BW3" s="25"/>
      <c r="BX3" s="25"/>
      <c r="BY3" s="25"/>
      <c r="BZ3" s="25"/>
      <c r="CA3" s="25"/>
      <c r="CB3" s="25"/>
      <c r="CC3" s="31"/>
      <c r="CD3" s="31"/>
      <c r="CE3" s="25"/>
      <c r="CF3" s="25"/>
      <c r="CG3" s="25"/>
      <c r="CH3" s="25"/>
      <c r="CI3" s="30"/>
      <c r="CJ3" s="30"/>
      <c r="CK3" s="30"/>
      <c r="CL3" s="30"/>
      <c r="CM3" s="30"/>
      <c r="CO3" s="136"/>
      <c r="CP3" s="137"/>
    </row>
    <row r="4" spans="1:97" s="33" customFormat="1" ht="17.25" customHeight="1" thickBot="1" x14ac:dyDescent="0.4">
      <c r="A4" s="69"/>
      <c r="B4" s="69"/>
      <c r="I4" s="23"/>
      <c r="J4" s="69"/>
      <c r="K4" s="167"/>
      <c r="L4" s="167"/>
      <c r="M4" s="146"/>
      <c r="N4" s="71"/>
      <c r="O4" s="156"/>
      <c r="P4" s="71"/>
      <c r="Q4" s="70"/>
      <c r="R4" s="72"/>
      <c r="S4" s="72"/>
      <c r="T4" s="71"/>
      <c r="U4" s="73"/>
      <c r="V4" s="71"/>
      <c r="W4" s="23"/>
      <c r="X4" s="23"/>
      <c r="Y4" s="23"/>
      <c r="Z4" s="23"/>
      <c r="AA4" s="23"/>
      <c r="AB4" s="23"/>
      <c r="AC4" s="23"/>
      <c r="AD4" s="22"/>
      <c r="AE4" s="24"/>
      <c r="AF4" s="25"/>
      <c r="AG4" s="25"/>
      <c r="AH4" s="25"/>
      <c r="AI4" s="26"/>
      <c r="AJ4" s="27"/>
      <c r="AK4" s="28"/>
      <c r="AL4" s="28"/>
      <c r="AM4" s="25"/>
      <c r="AN4" s="26"/>
      <c r="AO4" s="25"/>
      <c r="AP4" s="25"/>
      <c r="AQ4" s="25"/>
      <c r="AR4" s="25"/>
      <c r="AS4" s="25"/>
      <c r="AT4" s="29"/>
      <c r="AU4" s="29"/>
      <c r="AV4" s="27"/>
      <c r="AW4" s="25"/>
      <c r="AX4" s="25"/>
      <c r="AY4" s="25"/>
      <c r="AZ4" s="30"/>
      <c r="BA4" s="30"/>
      <c r="BB4" s="30"/>
      <c r="BC4" s="27"/>
      <c r="BD4" s="31"/>
      <c r="BE4" s="31"/>
      <c r="BF4" s="31"/>
      <c r="BG4" s="31"/>
      <c r="BH4" s="25"/>
      <c r="BI4" s="25"/>
      <c r="BJ4" s="32"/>
      <c r="BK4" s="25"/>
      <c r="BL4" s="25"/>
      <c r="BM4" s="25"/>
      <c r="BN4" s="25"/>
      <c r="BO4" s="25"/>
      <c r="BP4" s="25"/>
      <c r="BQ4" s="25"/>
      <c r="BR4" s="25"/>
      <c r="BS4" s="25"/>
      <c r="BT4" s="25"/>
      <c r="BU4" s="25"/>
      <c r="BV4" s="25"/>
      <c r="BW4" s="25"/>
      <c r="BX4" s="25"/>
      <c r="BY4" s="25"/>
      <c r="BZ4" s="25"/>
      <c r="CA4" s="25"/>
      <c r="CB4" s="25"/>
      <c r="CC4" s="31"/>
      <c r="CD4" s="31"/>
      <c r="CE4" s="25"/>
      <c r="CF4" s="25"/>
      <c r="CG4" s="25"/>
      <c r="CH4" s="25"/>
      <c r="CI4" s="30"/>
      <c r="CJ4" s="30"/>
      <c r="CK4" s="30"/>
      <c r="CL4" s="30"/>
      <c r="CM4" s="30"/>
      <c r="CO4" s="136"/>
      <c r="CP4" s="137"/>
    </row>
    <row r="5" spans="1:97" s="111" customFormat="1" ht="22.5" customHeight="1" thickBot="1" x14ac:dyDescent="0.35">
      <c r="A5" s="157" t="s">
        <v>19</v>
      </c>
      <c r="B5" s="157"/>
      <c r="C5" s="157"/>
      <c r="D5" s="158"/>
      <c r="E5" s="158"/>
      <c r="F5" s="112" t="s">
        <v>18</v>
      </c>
      <c r="G5" s="77"/>
      <c r="H5" s="113" t="s">
        <v>94</v>
      </c>
      <c r="I5" s="168" t="str">
        <f>IF(SUM(Q7:Q255)=0,"",SUM(Q7:Q255))</f>
        <v/>
      </c>
      <c r="J5" s="168"/>
      <c r="K5" s="164" t="s">
        <v>118</v>
      </c>
      <c r="L5" s="164"/>
      <c r="M5" s="147"/>
      <c r="N5" s="114"/>
      <c r="O5" s="156"/>
      <c r="P5" s="114"/>
      <c r="Q5" s="102"/>
      <c r="R5" s="102"/>
      <c r="S5" s="102"/>
      <c r="T5" s="102"/>
      <c r="U5" s="102"/>
      <c r="V5" s="114"/>
      <c r="W5" s="103"/>
      <c r="X5" s="103"/>
      <c r="Y5" s="103"/>
      <c r="Z5" s="103"/>
      <c r="AA5" s="103"/>
      <c r="AB5" s="103"/>
      <c r="AC5" s="103"/>
      <c r="AD5" s="103"/>
      <c r="AE5" s="104"/>
      <c r="AF5" s="105"/>
      <c r="AG5" s="106" t="s">
        <v>2</v>
      </c>
      <c r="AH5" s="106"/>
      <c r="AI5" s="106"/>
      <c r="AJ5" s="106"/>
      <c r="AK5" s="107" t="s">
        <v>21</v>
      </c>
      <c r="AL5" s="108" t="s">
        <v>22</v>
      </c>
      <c r="AM5" s="106"/>
      <c r="AN5" s="109"/>
      <c r="AO5" s="106"/>
      <c r="AP5" s="106" t="s">
        <v>25</v>
      </c>
      <c r="AQ5" s="108" t="s">
        <v>3</v>
      </c>
      <c r="AR5" s="106"/>
      <c r="AS5" s="108" t="s">
        <v>3</v>
      </c>
      <c r="AT5" s="106"/>
      <c r="AU5" s="106" t="s">
        <v>4</v>
      </c>
      <c r="AV5" s="109"/>
      <c r="AW5" s="108" t="s">
        <v>23</v>
      </c>
      <c r="AX5" s="106"/>
      <c r="AY5" s="108" t="s">
        <v>24</v>
      </c>
      <c r="AZ5" s="106"/>
      <c r="BA5" s="110"/>
      <c r="BB5" s="110"/>
      <c r="BC5" s="110"/>
      <c r="BD5" s="109"/>
      <c r="BE5" s="106"/>
      <c r="BF5" s="106"/>
      <c r="BG5" s="106"/>
      <c r="BH5" s="106"/>
      <c r="BI5" s="109"/>
      <c r="BJ5" s="106"/>
      <c r="BK5" s="109"/>
      <c r="BL5" s="109"/>
      <c r="BM5" s="106"/>
      <c r="BN5" s="106"/>
      <c r="BO5" s="106"/>
      <c r="BP5" s="106"/>
      <c r="BQ5" s="106"/>
      <c r="BR5" s="106"/>
      <c r="BS5" s="106"/>
      <c r="BT5" s="106"/>
      <c r="BU5" s="106"/>
      <c r="BV5" s="106"/>
      <c r="BW5" s="109"/>
      <c r="BX5" s="106"/>
      <c r="BY5" s="106"/>
      <c r="BZ5" s="106"/>
      <c r="CA5" s="106"/>
      <c r="CB5" s="106"/>
      <c r="CC5" s="109"/>
      <c r="CD5" s="106"/>
      <c r="CE5" s="106"/>
      <c r="CF5" s="108" t="s">
        <v>26</v>
      </c>
      <c r="CG5" s="106"/>
      <c r="CH5" s="106"/>
      <c r="CI5" s="109"/>
      <c r="CJ5" s="110"/>
      <c r="CK5" s="110"/>
      <c r="CL5" s="110"/>
      <c r="CM5" s="110"/>
      <c r="CN5" s="110"/>
      <c r="CO5" s="138"/>
      <c r="CP5" s="139"/>
    </row>
    <row r="6" spans="1:97" s="87" customFormat="1" ht="48" customHeight="1" thickBot="1" x14ac:dyDescent="0.3">
      <c r="A6" s="87" t="s">
        <v>126</v>
      </c>
      <c r="B6" s="87" t="s">
        <v>8</v>
      </c>
      <c r="C6" s="87" t="s">
        <v>9</v>
      </c>
      <c r="D6" s="87" t="s">
        <v>10</v>
      </c>
      <c r="E6" s="87" t="s">
        <v>100</v>
      </c>
      <c r="F6" s="87" t="s">
        <v>96</v>
      </c>
      <c r="G6" s="87" t="s">
        <v>73</v>
      </c>
      <c r="H6" s="87" t="s">
        <v>72</v>
      </c>
      <c r="I6" s="87" t="s">
        <v>97</v>
      </c>
      <c r="J6" s="159" t="s">
        <v>89</v>
      </c>
      <c r="K6" s="159"/>
      <c r="L6" s="148" t="s">
        <v>71</v>
      </c>
      <c r="M6" s="149" t="s">
        <v>11</v>
      </c>
      <c r="N6" s="90"/>
      <c r="O6" s="88" t="s">
        <v>95</v>
      </c>
      <c r="P6" s="90"/>
      <c r="Q6" s="89" t="s">
        <v>12</v>
      </c>
      <c r="R6" s="89" t="s">
        <v>16</v>
      </c>
      <c r="S6" s="89" t="s">
        <v>15</v>
      </c>
      <c r="T6" s="89" t="s">
        <v>75</v>
      </c>
      <c r="U6" s="89" t="s">
        <v>98</v>
      </c>
      <c r="V6" s="90"/>
      <c r="W6" s="117" t="s">
        <v>76</v>
      </c>
      <c r="X6" s="117" t="s">
        <v>20</v>
      </c>
      <c r="Y6" s="117" t="s">
        <v>77</v>
      </c>
      <c r="Z6" s="117" t="s">
        <v>78</v>
      </c>
      <c r="AA6" s="117" t="s">
        <v>69</v>
      </c>
      <c r="AB6" s="117" t="s">
        <v>13</v>
      </c>
      <c r="AC6" s="117" t="s">
        <v>14</v>
      </c>
      <c r="AD6" s="117" t="s">
        <v>79</v>
      </c>
      <c r="AE6" s="91"/>
      <c r="AF6" s="92" t="s">
        <v>27</v>
      </c>
      <c r="AG6" s="93" t="s">
        <v>28</v>
      </c>
      <c r="AH6" s="94" t="s">
        <v>5</v>
      </c>
      <c r="AI6" s="94" t="s">
        <v>6</v>
      </c>
      <c r="AJ6" s="94" t="s">
        <v>29</v>
      </c>
      <c r="AK6" s="95" t="s">
        <v>35</v>
      </c>
      <c r="AL6" s="93" t="s">
        <v>50</v>
      </c>
      <c r="AM6" s="94" t="s">
        <v>51</v>
      </c>
      <c r="AN6" s="96" t="s">
        <v>112</v>
      </c>
      <c r="AO6" s="94" t="s">
        <v>120</v>
      </c>
      <c r="AP6" s="97" t="s">
        <v>58</v>
      </c>
      <c r="AQ6" s="93" t="s">
        <v>32</v>
      </c>
      <c r="AR6" s="94" t="s">
        <v>7</v>
      </c>
      <c r="AS6" s="93" t="s">
        <v>70</v>
      </c>
      <c r="AT6" s="94" t="s">
        <v>101</v>
      </c>
      <c r="AU6" s="98" t="s">
        <v>102</v>
      </c>
      <c r="AV6" s="96" t="s">
        <v>103</v>
      </c>
      <c r="AW6" s="98" t="s">
        <v>53</v>
      </c>
      <c r="AX6" s="94" t="s">
        <v>54</v>
      </c>
      <c r="AY6" s="93" t="s">
        <v>55</v>
      </c>
      <c r="AZ6" s="94" t="s">
        <v>56</v>
      </c>
      <c r="BA6" s="93" t="s">
        <v>63</v>
      </c>
      <c r="BB6" s="93" t="s">
        <v>61</v>
      </c>
      <c r="BC6" s="93" t="s">
        <v>62</v>
      </c>
      <c r="BD6" s="96" t="s">
        <v>111</v>
      </c>
      <c r="BE6" s="99" t="s">
        <v>113</v>
      </c>
      <c r="BF6" s="99" t="s">
        <v>114</v>
      </c>
      <c r="BG6" s="99" t="s">
        <v>115</v>
      </c>
      <c r="BH6" s="99" t="s">
        <v>116</v>
      </c>
      <c r="BI6" s="96" t="s">
        <v>104</v>
      </c>
      <c r="BJ6" s="94" t="s">
        <v>52</v>
      </c>
      <c r="BK6" s="100" t="s">
        <v>59</v>
      </c>
      <c r="BL6" s="96" t="s">
        <v>57</v>
      </c>
      <c r="BM6" s="99" t="s">
        <v>121</v>
      </c>
      <c r="BN6" s="99" t="s">
        <v>122</v>
      </c>
      <c r="BO6" s="99" t="s">
        <v>123</v>
      </c>
      <c r="BP6" s="99" t="s">
        <v>124</v>
      </c>
      <c r="BQ6" s="99" t="s">
        <v>125</v>
      </c>
      <c r="BR6" s="94" t="s">
        <v>30</v>
      </c>
      <c r="BS6" s="94" t="s">
        <v>105</v>
      </c>
      <c r="BT6" s="94" t="s">
        <v>31</v>
      </c>
      <c r="BU6" s="94" t="s">
        <v>74</v>
      </c>
      <c r="BV6" s="94" t="s">
        <v>33</v>
      </c>
      <c r="BW6" s="96" t="s">
        <v>34</v>
      </c>
      <c r="BX6" s="94" t="s">
        <v>84</v>
      </c>
      <c r="BY6" s="94" t="s">
        <v>106</v>
      </c>
      <c r="BZ6" s="94" t="s">
        <v>85</v>
      </c>
      <c r="CA6" s="94" t="s">
        <v>86</v>
      </c>
      <c r="CB6" s="94" t="s">
        <v>87</v>
      </c>
      <c r="CC6" s="96" t="s">
        <v>88</v>
      </c>
      <c r="CD6" s="99" t="s">
        <v>107</v>
      </c>
      <c r="CE6" s="99" t="s">
        <v>108</v>
      </c>
      <c r="CF6" s="93" t="s">
        <v>17</v>
      </c>
      <c r="CG6" s="94" t="s">
        <v>60</v>
      </c>
      <c r="CH6" s="99" t="s">
        <v>36</v>
      </c>
      <c r="CI6" s="96" t="s">
        <v>37</v>
      </c>
      <c r="CJ6" s="101" t="s">
        <v>64</v>
      </c>
      <c r="CK6" s="87" t="s">
        <v>65</v>
      </c>
      <c r="CL6" s="87" t="s">
        <v>66</v>
      </c>
      <c r="CM6" s="87" t="s">
        <v>67</v>
      </c>
      <c r="CN6" s="87" t="s">
        <v>68</v>
      </c>
      <c r="CO6" s="140" t="s">
        <v>127</v>
      </c>
      <c r="CP6" s="141" t="s">
        <v>128</v>
      </c>
    </row>
    <row r="7" spans="1:97" s="43" customFormat="1" ht="62.25" customHeight="1" x14ac:dyDescent="0.25">
      <c r="A7" s="83"/>
      <c r="B7" s="83"/>
      <c r="C7" s="83"/>
      <c r="D7" s="83"/>
      <c r="E7" s="83"/>
      <c r="F7" s="83"/>
      <c r="G7" s="83"/>
      <c r="H7" s="83"/>
      <c r="I7" s="83"/>
      <c r="J7" s="84" t="str">
        <f>IF($I7="","",IF($H7="","",IF($I7&gt;0.1,$C7+2*$I7,"")))</f>
        <v/>
      </c>
      <c r="K7" s="84" t="str">
        <f>IF($I7="","",IF($H7="","",IF($I7&gt;0.1,$D7+2*$I7,"")))</f>
        <v/>
      </c>
      <c r="L7" s="150" t="str">
        <f>IF($E7=$AP$6,IF($M$4="",$M$3,$M$4),IF($C7="","",$M$3))</f>
        <v/>
      </c>
      <c r="M7" s="150" t="str">
        <f t="shared" ref="M7:M70" si="0">IF($C7="","",$M$5)</f>
        <v/>
      </c>
      <c r="N7" s="82"/>
      <c r="O7" s="85" t="str">
        <f>IF(AND($E7="",$G7="",$H7="",$F7=""),"",IF(AND(OR($E7=$AG$6,$E7=$AH$6,$E7=$AI$6,$E7=$AJ$6,$E7=$AL$6,$E7=$AM$6,$E7=$AO$6,$E7=$AQ$6,$E7=$AR$6,$E7=$AU$6,$E7=$AV$6,$E7=$AW$6,$E7=$AX$6,$E7=$AY$6,$E7=$AZ$6,$E7=$BR$6,$E7=$BS$6,$E7=$BT$6,$E7=$BU$6,$E7=$BV$6,$E7=$BW$6,$E7=$BX$6,$E7=$BY$6,$E7=$BZ$6,$E7=$CA$6,$E7=$CB$6,$E7=$CC$6),OR(MIN($C7:$D7)&gt;$AG$27,MAX($C7:$D7)&gt;$AG$28)),"DURAPLAQ PRODUCT EXCEEDS AVAILABLE SIZE LIMITATIONS FOR STANDARD PRODUCT LINE, PLEASE CONTACT CUSTOMER SERVICE FOR AVAILABLE CUSTOM OPTIONS",IF(AND(OR($E7=$AK$6,$E7=$AP$6),OR(MIN($C7:$D7)&gt;$AK$27,MAX($C7:$D7)&gt;$AK$28)),"DURAWRAP PRODUCT EXCEEDS AVAILABLE SIZE LIMITATIONS FOR STANDARD PRODUCT LINE, PLEASE CONTACT CUSTOMER SERVICE FOR AVAILABLE CUSTOM OPTIONS",IF(AND(OR($E7=$AS$6,$E7=$AT$6),OR(MIN($C7:$D7)&gt;$AS$27,MAX($C7:$D7)&gt;$AS$28)),"ALUMAPRESS PRODUCT EXCEEDS AVAILABLE SIZE LIMITATIONS FOR STANDARD PRODUCT LINE, PLEASE CONTACT CUSTOMER SERVICE FOR AVAILABLE CUSTOM OPTIONS",IF(AND(OR($H7=$BR$6,$H7=$BS$6,$H7=$BT$6,$H7=$BU$6,$H7=$BV$6,$H7=$BW$6,$H7=$BX$6,$H7=$BY$6,$H7=$BZ$6,$H7=$CA$6,$H7=$CB$6,$H7=$CC$6),OR(MIN($J7:$K7)&gt;$AG$27,MAX($J7:$K7)&gt;$AG$28)),"BOTTOM STACK PRODUCT EXCEEDS AVAILABLE SIZE LIMITATIONS FOR STANDARD PRODUCT LINE, PLEASE CONTACT CUSTOMER SERVICE FOR AVAILABLE CUSTOM OPTIONS",IF(AND($E7="",$H7="",$F7&gt;1,$G7&gt;1),"TRADITIONAL FRAME COMPONENTS REQUIRED - CONTACT CUSTOMER SERVICE FOR PRICING &amp; AVAILABLE  OPTIONS",IF(AND($H7&gt;1,$I7="",$J7="",$K7=""),"BOTTOM STACK SIZE REQUIRED FOR PRICING",                 IF($C7="","",IF($B7=1,"","Quantity "&amp;$B7&amp;" - ")&amp;$C7&amp;"in x "&amp;$D7&amp;"in "&amp;$E7&amp;IF(AND($E7="",$F7&gt;1),$F7," with "&amp;$F7))&amp;IF($F7=$CR$12," (Available on Limited Products and May Incur Additional Fees For Graphics Editting / Setup)","")&amp;IF($J7="",""," on "&amp;$J7&amp;"in x "&amp;$K7&amp;"in "&amp;$H7)&amp;IF($G7="","",IF($E7="",$G7,IF($J7=""," and "&amp;$C7&amp;"in x "&amp;$D7&amp;"in "&amp;$G7,"  and "&amp;$J7&amp;"in x "&amp;$K7&amp;"in "&amp;$G7)))&amp;"            $"&amp;$Q7&amp;"    (Pricing Breakdown:  "&amp;IF($E7="","","$"&amp;$R7&amp;" for each "&amp;$E7)&amp;IF($F7="","",IF($E7="","$"&amp;$S7&amp;" for each "&amp;$F7,", $"&amp;$S7&amp;IF($F7="",""," for each "&amp;$F7)))&amp;IF($H7="","",", $"&amp;$T7&amp;IF($H7="",""," for each "&amp;$H7))&amp;IF($U7="","",IF(AND($E7="",$F7="",$H7="")," $"&amp;$U7&amp;" for each ",",  $"&amp;$U7&amp;" for each ")&amp;IF($G7="",$F7,$G7))&amp;IF(Q7&gt;1,")","")&amp;IF($A7="",""," - "&amp;$A7))))))))</f>
        <v/>
      </c>
      <c r="P7" s="82"/>
      <c r="Q7" s="15" t="str">
        <f>IF($B7="","",ROUNDUP(IF($R7="",0,$B7*$R7)+IF($S7="",0,$B7*$S7)+IF($T7="",0,$B7*$T7)+IF($U7="",0,$B7*$U7),2))</f>
        <v/>
      </c>
      <c r="R7" s="15" t="str">
        <f>IF('2014 Quote Calculator'!$AB7="-","-",IF('2014 Quote Calculator'!$AB7="","",ROUNDUP(IF(OR('2014 Quote Calculator'!$E7=$CF$6,'2014 Quote Calculator'!$E7=$CG$6,'2014 Quote Calculator'!$E7=$CH$6,'2014 Quote Calculator'!$E7=$CI$6),'2014 Quote Calculator'!$AB7,(1-$L7)*'2014 Quote Calculator'!$AB7),2)))</f>
        <v/>
      </c>
      <c r="S7" s="15" t="str">
        <f>IF(AC7="","",ROUNDUP(IF($F7=$CR$7,$CS$7*$W7,IF($F7=$CR$8,$CS$8*$W7,IF($F7=$CR$12,$CS$12*$W7,IF($F7=$CR$9,$CS$9*$W7,"No Charge"))))*(1-$M7),2))</f>
        <v/>
      </c>
      <c r="T7" s="15" t="str">
        <f>IF('2014 Quote Calculator'!$AD7="-","-",IF('2014 Quote Calculator'!$AD7="","",ROUNDUP(IF(OR('2014 Quote Calculator'!$H7=$CF$6,'2014 Quote Calculator'!$H7=$CG$6,'2014 Quote Calculator'!$H7=$CH$6,'2014 Quote Calculator'!$H7=$CI$6),'2014 Quote Calculator'!$AD7,(1-$L7)*'2014 Quote Calculator'!$AD7),2)))</f>
        <v/>
      </c>
      <c r="U7" s="15" t="str">
        <f>IF(OR($G7=$CK$6,$G7=$CL$6,$G7=$CM$6,$G7=$CN$6,$G7=$CO$6,$G7=$CP$6),ROUNDUP(IF($G7=$CK$6,$CK$7,IF($G7=$CL$6,$CL$7,IF($G7=$CM$6,$CM$7,IF($G7=$CN$6,$CN$7,IF($G7=$CO$6,$CO$7,IF($G7=$CP$6,$CP$7))))))*$AA7*(1-$L7),2),"")</f>
        <v/>
      </c>
      <c r="V7" s="132"/>
      <c r="W7" s="18" t="str">
        <f>IF($C7="","",$C7*$D7)</f>
        <v/>
      </c>
      <c r="X7" s="18" t="str">
        <f t="shared" ref="X7:X70" si="1">IF($W7="","",IF(LOOKUP($W7,$AF$7:$AF$25,$AF$7:$AF$25)=$W7,(LOOKUP($W7,$AF$7:$AF$25,$AF$7:$AF$25)),(LOOKUP($W7,$AF$7:$AF$25,$AF$8:$AF$26))))</f>
        <v/>
      </c>
      <c r="Y7" s="18" t="str">
        <f t="shared" ref="Y7" si="2">IF($H7="","",J7*K7)</f>
        <v/>
      </c>
      <c r="Z7" s="18" t="str">
        <f t="shared" ref="Z7:Z70" si="3">IF($Y7="","",IF(LOOKUP($Y7,$AF$7:$AF$25,$AF$7:$AF$25)=$Y7,(LOOKUP($Y7,$AF$7:$AF$25,$AF$7:$AF$25)),(LOOKUP($Y7,$AF$7:$AF$25,$AF$8:$AF$26))))</f>
        <v/>
      </c>
      <c r="AA7" s="18" t="str">
        <f>IF($W7="","",IF(J7="",(C7+D7)*2,($J7+$K7)*2))</f>
        <v/>
      </c>
      <c r="AB7" s="15" t="str">
        <f t="shared" ref="AB7:AB71" si="4">IF($E7="","",IF(OR($E7=$CL$6,$E7=$CK$6,$E7=$CM$6,$E7=$CN$6),"",IF($E7=$AG$6,LOOKUP($X7,$AF$7:$AF$25,$AG$7:$AG$25),IF($E7=$AH$6,LOOKUP($X7,$AF$7:$AF$25,$AH$7:$AH$25),IF($E7=$AI$6,LOOKUP($X7,$AF$7:$AF$25,$AI$7:$AI$25),IF($E7=$AJ$6,LOOKUP($X7,$AF$7:$AF$25,$AJ$7:$AJ$25),IF($E7=$BR$6,LOOKUP($X7,$AF$7:$AF$25,$BR$7:$BR$25),IF($E7=$BS$6,LOOKUP($X7,$AF$7:$AF$25,$BS$7:$BS$25),IF($E7=$BT$6,LOOKUP($X7,$AF$7:$AF$25,$BT$7:$BT$25),IF($E7=$BU$6,LOOKUP($X7,$AF$7:$AF$25,$BU$7:$BU$25),IF($E7=$BI$6,$BI$7,IF($E7=$AQ$6,LOOKUP($X7,$AF$7:$AF$25,$AQ$7:$AQ$25),IF($E7=$AR$6,LOOKUP($X7,$AF$7:$AF$25,$AR$7:$AR$25),IF($E7=$BV$6,LOOKUP($X7,$AF$7:$AF$25,$BV$7:$BV$25),IF($E7=$BW$6,LOOKUP($X7,$AF$7:$AF$25,$BW$7:$BW$25),IF($E7=$AU$6,LOOKUP($X7,$AF$7:$AF$25,$AU$7:$AU$25),IF($E7=$AV$6,LOOKUP($X7,$AF$7:$AF$25,$AV$7:$AV$25),IF($E7=$AK$6,LOOKUP($X7,$AF$7:$AF$25,$AK$7:$AK$25),IF($E7=$AL$6,LOOKUP($X7,$AF$7:$AF$25,$AL$7:$AL$25),IF($E7=$AM$6,LOOKUP($X7,$AF$7:$AF$25,$AM$7:$AM$25),IF($E7=$BJ$6,$BJ$7,IF($E7=$AN$6,$AN$7,IF($E7=$AW$6,LOOKUP($X7,$AF$7:$AF$25,$AW$7:$AW$25),IF($E7=$AX$6,LOOKUP($X7,$AF$7:$AF$25,$AX$7:$AX$25),IF($E7=$BD$6,$BD$7,IF($E7=$AY$6,LOOKUP($X7,$AF$7:$AF$25,$AY$7:$AY$25),IF($E7=$AZ$6,LOOKUP($X7,$AF$7:$AF$25,$AZ$7:$AZ$25),IF($E7=$BL$6,$BL$7,IF($E7=$AP$6,LOOKUP($X7,$AF$7:$AF$25,$AP$7:$AP$25),IF($E7=$BK$6,$BK$7,IF($E7=$CD$6,LOOKUP($X7,$AF$7:$AF$25,$CD$7:$CD$25),IF($E7=$BE$6,$BE$7,IF($E7=$BF$6,$BF$7,IF($E7=$BG$6,$BG$7,IF($E7=$CE$6,"based on duration",IF($E7=$CF$6,LOOKUP($X7,$AF$7:$AF$25,$CF$7:$CF$25),IF($E7=$CG$6,$CG$7,IF($E7=$CH$6,$CH$7,IF($E7=$CI$6,$CI$7,IF($E7=$BA$6,$BA$7,IF($E7=$BB$6,$BB$7,IF($E7=$BC$6,$BC$7,IF($E7=$CJ$6,$CJ$7,IF($E7=$AO$6,LOOKUP($X7,$AF$7:$AF$25,$AO$7:$AO$25),IF($E7=$AS$6,LOOKUP($X7,$AF$7:$AF$25,$AS$7:$AS$25),IF($E7=$AT$6,LOOKUP($X7,$AF$7:$AF$25,$AT$7:$AT$25),IF($E7=$BH$6,$BH$7,"TBD")))))))))))))))))))))))))))))))))))))))))))))))</f>
        <v/>
      </c>
      <c r="AC7" s="15" t="str">
        <f t="shared" ref="AC7:AC70" si="5">IF($F7="","",IF($F7=$CR$7,$CS$7*$W7,IF($F7=$CR$8,$CS$8*$W7,IF($F7=$CR$9,$CS$9*$W7,"No Charge"))))</f>
        <v/>
      </c>
      <c r="AD7" s="15" t="str">
        <f t="shared" ref="AD7:AD70" si="6">IF($H7="","",IF($H7=$BR$6,LOOKUP($Z7,$AF$7:$AF$25,$BR$7:$BR$25),IF($H7=$BS$6,LOOKUP($Z7,$AF$7:$AF$25,$BS$7:$BS$25),IF($H7=$BT$6,LOOKUP($Z7,$AF$7:$AF$25,$BT$7:$BT$25),IF($H7=$BU$6,LOOKUP($Z7,$AF$7:$AF$25,$BU$7:$BU$25),IF($H7=$AR$6,LOOKUP($Z7,$AF$7:$AF$25,$AR$7:$AR$25),IF($H7=$BV$6,LOOKUP($Z7,$AF$7:$AF$25,$BV$7:$BV$25),IF($H7=$BW$6,LOOKUP($Z7,$AF$7:$AF$25,$BW$7:$BW$25),IF($H7=$BX$6,LOOKUP($Z7,$AF$7:$AF$25,$BX$7:$BX$25),IF($H7=$BY$6,LOOKUP($Z7,$AF$7:$AF$25,$BY$7:$BY$25),IF($H7=$BZ$6,LOOKUP($Z7,$AF$7:$AF$25,$BZ$7:$BZ$25),IF($H7=$CA$6,LOOKUP($Z7,$AF$7:$AF$25,$CA$7:$CA$25),IF($H7=$CB$6,LOOKUP($Z7,$AF$7:$AF$25,$CB$7:$CB$25),IF($H7=$CC$6,LOOKUP($Z7,$AF$7:$AF$25,$CC$7:$CC$25)))))))))))))))</f>
        <v/>
      </c>
      <c r="AE7" s="19"/>
      <c r="AF7" s="35">
        <v>24</v>
      </c>
      <c r="AG7" s="36">
        <v>19</v>
      </c>
      <c r="AH7" s="37">
        <v>24</v>
      </c>
      <c r="AI7" s="37">
        <v>28</v>
      </c>
      <c r="AJ7" s="37">
        <v>10</v>
      </c>
      <c r="AK7" s="38">
        <v>22</v>
      </c>
      <c r="AL7" s="36">
        <v>13</v>
      </c>
      <c r="AM7" s="37">
        <v>24</v>
      </c>
      <c r="AN7" s="39">
        <v>18</v>
      </c>
      <c r="AO7" s="36">
        <v>13</v>
      </c>
      <c r="AP7" s="40">
        <v>26</v>
      </c>
      <c r="AQ7" s="36">
        <v>50</v>
      </c>
      <c r="AR7" s="37">
        <v>27</v>
      </c>
      <c r="AS7" s="36">
        <v>40</v>
      </c>
      <c r="AT7" s="37">
        <v>22</v>
      </c>
      <c r="AU7" s="37">
        <v>67</v>
      </c>
      <c r="AV7" s="39">
        <v>18</v>
      </c>
      <c r="AW7" s="37">
        <v>29</v>
      </c>
      <c r="AX7" s="37">
        <v>12</v>
      </c>
      <c r="AY7" s="45">
        <v>43</v>
      </c>
      <c r="AZ7" s="48">
        <v>14</v>
      </c>
      <c r="BA7" s="40">
        <v>86</v>
      </c>
      <c r="BB7" s="40">
        <v>41</v>
      </c>
      <c r="BC7" s="40">
        <v>88</v>
      </c>
      <c r="BD7" s="39">
        <v>6</v>
      </c>
      <c r="BE7" s="86">
        <v>25</v>
      </c>
      <c r="BF7" s="86">
        <v>44</v>
      </c>
      <c r="BG7" s="86">
        <v>13</v>
      </c>
      <c r="BH7" s="86">
        <v>10</v>
      </c>
      <c r="BI7" s="39">
        <v>6</v>
      </c>
      <c r="BJ7" s="37">
        <v>4</v>
      </c>
      <c r="BK7" s="39">
        <v>6</v>
      </c>
      <c r="BL7" s="39">
        <v>10</v>
      </c>
      <c r="BM7" s="40">
        <v>1000</v>
      </c>
      <c r="BN7" s="40">
        <v>1126</v>
      </c>
      <c r="BO7" s="40">
        <v>1625</v>
      </c>
      <c r="BP7" s="40">
        <v>1690</v>
      </c>
      <c r="BQ7" s="40">
        <v>3500</v>
      </c>
      <c r="BR7" s="37">
        <v>44</v>
      </c>
      <c r="BS7" s="37">
        <v>49</v>
      </c>
      <c r="BT7" s="37">
        <v>48</v>
      </c>
      <c r="BU7" s="37">
        <v>14</v>
      </c>
      <c r="BV7" s="37">
        <v>58</v>
      </c>
      <c r="BW7" s="39">
        <v>35</v>
      </c>
      <c r="BX7" s="37">
        <f>BR7*1.1</f>
        <v>48.400000000000006</v>
      </c>
      <c r="BY7" s="37">
        <f t="shared" ref="BY7:CC22" si="7">BS7*1.1</f>
        <v>53.900000000000006</v>
      </c>
      <c r="BZ7" s="37">
        <f t="shared" si="7"/>
        <v>52.800000000000004</v>
      </c>
      <c r="CA7" s="37">
        <f t="shared" si="7"/>
        <v>15.400000000000002</v>
      </c>
      <c r="CB7" s="37">
        <f t="shared" si="7"/>
        <v>63.800000000000004</v>
      </c>
      <c r="CC7" s="37">
        <f t="shared" si="7"/>
        <v>38.5</v>
      </c>
      <c r="CD7" s="41">
        <v>5</v>
      </c>
      <c r="CE7" s="60"/>
      <c r="CF7" s="36">
        <v>5</v>
      </c>
      <c r="CG7" s="37">
        <v>10</v>
      </c>
      <c r="CH7" s="42">
        <v>50</v>
      </c>
      <c r="CI7" s="39">
        <v>75</v>
      </c>
      <c r="CJ7" s="40">
        <v>20</v>
      </c>
      <c r="CK7" s="40">
        <v>1</v>
      </c>
      <c r="CL7" s="43">
        <v>1.5</v>
      </c>
      <c r="CM7" s="36">
        <v>2</v>
      </c>
      <c r="CN7" s="20">
        <v>2.5</v>
      </c>
      <c r="CO7" s="142">
        <v>3</v>
      </c>
      <c r="CP7" s="143">
        <v>4</v>
      </c>
      <c r="CR7" s="43" t="s">
        <v>80</v>
      </c>
      <c r="CS7" s="43">
        <v>0.08</v>
      </c>
    </row>
    <row r="8" spans="1:97" s="43" customFormat="1" ht="51" customHeight="1" x14ac:dyDescent="0.25">
      <c r="A8" s="83"/>
      <c r="B8" s="83"/>
      <c r="C8" s="83"/>
      <c r="D8" s="83"/>
      <c r="E8" s="83"/>
      <c r="F8" s="83"/>
      <c r="G8" s="83"/>
      <c r="H8" s="83"/>
      <c r="I8" s="83"/>
      <c r="J8" s="84" t="str">
        <f t="shared" ref="J8:J71" si="8">IF($I8="","",IF($H8="","",IF($I8&gt;0.1,$C8+2*$I8,"")))</f>
        <v/>
      </c>
      <c r="K8" s="84" t="str">
        <f t="shared" ref="K8:K71" si="9">IF($I8="","",IF($H8="","",IF($I8&gt;0.1,$D8+2*$I8,"")))</f>
        <v/>
      </c>
      <c r="L8" s="150" t="str">
        <f t="shared" ref="L8:L71" si="10">IF($E8=$AP$6,IF($M$4="",$M$3,$M$4),IF($C8="","",$M$3))</f>
        <v/>
      </c>
      <c r="M8" s="150" t="str">
        <f t="shared" si="0"/>
        <v/>
      </c>
      <c r="N8" s="82"/>
      <c r="O8" s="85" t="str">
        <f t="shared" ref="O8:O71" si="11">IF(AND($E8="",$G8="",$H8="",$F8=""),"",IF(AND(OR($E8=$AG$6,$E8=$AH$6,$E8=$AI$6,$E8=$AJ$6,$E8=$AL$6,$E8=$AM$6,$E8=$AO$6,$E8=$AQ$6,$E8=$AR$6,$E8=$AU$6,$E8=$AV$6,$E8=$AW$6,$E8=$AX$6,$E8=$AY$6,$E8=$AZ$6,$E8=$BR$6,$E8=$BS$6,$E8=$BT$6,$E8=$BU$6,$E8=$BV$6,$E8=$BW$6,$E8=$BX$6,$E8=$BY$6,$E8=$BZ$6,$E8=$CA$6,$E8=$CB$6,$E8=$CC$6),OR(MIN($C8:$D8)&gt;$AG$27,MAX($C8:$D8)&gt;$AG$28)),"DURAPLAQ PRODUCT EXCEEDS AVAILABLE SIZE LIMITATIONS FOR STANDARD PRODUCT LINE, PLEASE CONTACT CUSTOMER SERVICE FOR AVAILABLE CUSTOM OPTIONS",IF(AND(OR($E8=$AK$6,$E8=$AP$6),OR(MIN($C8:$D8)&gt;$AK$27,MAX($C8:$D8)&gt;$AK$28)),"DURAWRAP PRODUCT EXCEEDS AVAILABLE SIZE LIMITATIONS FOR STANDARD PRODUCT LINE, PLEASE CONTACT CUSTOMER SERVICE FOR AVAILABLE CUSTOM OPTIONS",IF(AND(OR($E8=$AS$6,$E8=$AT$6),OR(MIN($C8:$D8)&gt;$AS$27,MAX($C8:$D8)&gt;$AS$28)),"ALUMAPRESS PRODUCT EXCEEDS AVAILABLE SIZE LIMITATIONS FOR STANDARD PRODUCT LINE, PLEASE CONTACT CUSTOMER SERVICE FOR AVAILABLE CUSTOM OPTIONS",IF(AND(OR($H8=$BR$6,$H8=$BS$6,$H8=$BT$6,$H8=$BU$6,$H8=$BV$6,$H8=$BW$6,$H8=$BX$6,$H8=$BY$6,$H8=$BZ$6,$H8=$CA$6,$H8=$CB$6,$H8=$CC$6),OR(MIN($J8:$K8)&gt;$AG$27,MAX($J8:$K8)&gt;$AG$28)),"BOTTOM STACK PRODUCT EXCEEDS AVAILABLE SIZE LIMITATIONS FOR STANDARD PRODUCT LINE, PLEASE CONTACT CUSTOMER SERVICE FOR AVAILABLE CUSTOM OPTIONS",IF(AND($E8="",$H8="",$F8&gt;1,$G8&gt;1),"TRADITIONAL FRAME COMPONENTS REQUIRED - CONTACT CUSTOMER SERVICE FOR PRICING &amp; AVAILABLE  OPTIONS",IF(AND($H8&gt;1,$I8="",$J8="",$K8=""),"BOTTOM STACK SIZE REQUIRED FOR PRICING",                 IF($C8="","",IF($B8=1,"","Quantity "&amp;$B8&amp;" - ")&amp;$C8&amp;"in x "&amp;$D8&amp;"in "&amp;$E8&amp;IF(AND($E8="",$F8&gt;1),$F8," with "&amp;$F8))&amp;IF($F8=$CR$12," (Available on Limited Products and May Incur Additional Fees For Graphics Editting / Setup)","")&amp;IF($J8="",""," on "&amp;$J8&amp;"in x "&amp;$K8&amp;"in "&amp;$H8)&amp;IF($G8="","",IF($E8="",$G8,IF($J8=""," and "&amp;$C8&amp;"in x "&amp;$D8&amp;"in "&amp;$G8,"  and "&amp;$J8&amp;"in x "&amp;$K8&amp;"in "&amp;$G8)))&amp;"            $"&amp;$Q8&amp;"    (Pricing Breakdown:  "&amp;IF($E8="","","$"&amp;$R8&amp;" for each "&amp;$E8)&amp;IF($F8="","",IF($E8="","$"&amp;$S8&amp;" for each "&amp;$F8,", $"&amp;$S8&amp;IF($F8="",""," for each "&amp;$F8)))&amp;IF($H8="","",", $"&amp;$T8&amp;IF($H8="",""," for each "&amp;$H8))&amp;IF($U8="","",IF(AND($E8="",$F8="",$H8="")," $"&amp;$U8&amp;" for each ",",  $"&amp;$U8&amp;" for each ")&amp;IF($G8="",$F8,$G8))&amp;IF(Q8&gt;1,")","")&amp;IF($A8="",""," - "&amp;$A8))))))))</f>
        <v/>
      </c>
      <c r="P8" s="82"/>
      <c r="Q8" s="15" t="str">
        <f t="shared" ref="Q8:Q71" si="12">IF($B8="","",ROUNDUP(IF($R8="",0,$B8*$R8)+IF($S8="",0,$B8*$S8)+IF($T8="",0,$B8*$T8)+IF($U8="",0,$B8*$U8),2))</f>
        <v/>
      </c>
      <c r="R8" s="15" t="str">
        <f>IF('2014 Quote Calculator'!$AB8="-","-",IF('2014 Quote Calculator'!$AB8="","",ROUNDUP(IF(OR('2014 Quote Calculator'!$E8=$CF$6,'2014 Quote Calculator'!$E8=$CG$6,'2014 Quote Calculator'!$E8=$CH$6,'2014 Quote Calculator'!$E8=$CI$6),'2014 Quote Calculator'!$AB8,(1-$L8)*'2014 Quote Calculator'!$AB8),2)))</f>
        <v/>
      </c>
      <c r="S8" s="15" t="str">
        <f t="shared" ref="S8:S71" si="13">IF(AC8="","",ROUNDUP(IF($F8=$CR$7,$CS$7*$W8,IF($F8=$CR$8,$CS$8*$W8,IF($F8=$CR$12,$CS$12*$W8,IF($F8=$CR$9,$CS$9*$W8,"No Charge"))))*(1-$M8),2))</f>
        <v/>
      </c>
      <c r="T8" s="15" t="str">
        <f>IF('2014 Quote Calculator'!$AD8="-","-",IF('2014 Quote Calculator'!$AD8="","",ROUNDUP(IF(OR('2014 Quote Calculator'!$H8=$CF$6,'2014 Quote Calculator'!$H8=$CG$6,'2014 Quote Calculator'!$H8=$CH$6,'2014 Quote Calculator'!$H8=$CI$6),'2014 Quote Calculator'!$AD8,(1-$L8)*'2014 Quote Calculator'!$AD8),2)))</f>
        <v/>
      </c>
      <c r="U8" s="15" t="str">
        <f t="shared" ref="U8:U71" si="14">IF(OR($G8=$CK$6,$G8=$CL$6,$G8=$CM$6,$G8=$CN$6,$G8=$CO$6,$G8=$CP$6),ROUNDUP(IF($G8=$CK$6,$CK$7,IF($G8=$CL$6,$CL$7,IF($G8=$CM$6,$CM$7,IF($G8=$CN$6,$CN$7,IF($G8=$CO$6,$CO$7,IF($G8=$CP$6,$CP$7))))))*$AA8*(1-$L8),2),"")</f>
        <v/>
      </c>
      <c r="V8" s="132"/>
      <c r="W8" s="18" t="str">
        <f t="shared" ref="W8:W71" si="15">IF($C8="","",$C8*$D8)</f>
        <v/>
      </c>
      <c r="X8" s="18" t="str">
        <f t="shared" si="1"/>
        <v/>
      </c>
      <c r="Y8" s="18" t="str">
        <f t="shared" ref="Y8:Y71" si="16">IF($H8="","",J8*K8)</f>
        <v/>
      </c>
      <c r="Z8" s="18" t="str">
        <f t="shared" si="3"/>
        <v/>
      </c>
      <c r="AA8" s="18" t="str">
        <f t="shared" ref="AA8:AA71" si="17">IF($W8="","",IF(J8="",(C8+D8)*2,($J8+$K8)*2))</f>
        <v/>
      </c>
      <c r="AB8" s="15" t="str">
        <f t="shared" si="4"/>
        <v/>
      </c>
      <c r="AC8" s="15" t="str">
        <f t="shared" si="5"/>
        <v/>
      </c>
      <c r="AD8" s="15" t="str">
        <f t="shared" si="6"/>
        <v/>
      </c>
      <c r="AE8" s="19"/>
      <c r="AF8" s="44">
        <v>54</v>
      </c>
      <c r="AG8" s="45">
        <v>28</v>
      </c>
      <c r="AH8" s="46">
        <v>32</v>
      </c>
      <c r="AI8" s="46">
        <v>44</v>
      </c>
      <c r="AJ8" s="46">
        <v>16</v>
      </c>
      <c r="AK8" s="41">
        <v>34</v>
      </c>
      <c r="AL8" s="45">
        <v>19</v>
      </c>
      <c r="AM8" s="46">
        <v>31</v>
      </c>
      <c r="AN8" s="47" t="s">
        <v>1</v>
      </c>
      <c r="AO8" s="45">
        <v>19</v>
      </c>
      <c r="AP8" s="48">
        <v>40</v>
      </c>
      <c r="AQ8" s="45">
        <v>81</v>
      </c>
      <c r="AR8" s="46">
        <v>42</v>
      </c>
      <c r="AS8" s="45">
        <v>65</v>
      </c>
      <c r="AT8" s="46">
        <v>34</v>
      </c>
      <c r="AU8" s="46">
        <v>104</v>
      </c>
      <c r="AV8" s="47">
        <v>40</v>
      </c>
      <c r="AW8" s="46">
        <v>49</v>
      </c>
      <c r="AX8" s="46">
        <v>20</v>
      </c>
      <c r="AY8" s="36">
        <v>69</v>
      </c>
      <c r="AZ8" s="40">
        <v>31</v>
      </c>
      <c r="BA8" s="40"/>
      <c r="BB8" s="40"/>
      <c r="BC8" s="40"/>
      <c r="BD8" s="47"/>
      <c r="BE8" s="49"/>
      <c r="BF8" s="49"/>
      <c r="BG8" s="49"/>
      <c r="BH8" s="49"/>
      <c r="BI8" s="50"/>
      <c r="BJ8" s="49" t="s">
        <v>1</v>
      </c>
      <c r="BK8" s="47" t="s">
        <v>1</v>
      </c>
      <c r="BL8" s="47" t="s">
        <v>1</v>
      </c>
      <c r="BM8" s="48"/>
      <c r="BN8" s="48"/>
      <c r="BO8" s="48"/>
      <c r="BP8" s="48"/>
      <c r="BQ8" s="48"/>
      <c r="BR8" s="46">
        <v>65</v>
      </c>
      <c r="BS8" s="46">
        <v>81</v>
      </c>
      <c r="BT8" s="46">
        <v>74</v>
      </c>
      <c r="BU8" s="46">
        <v>21</v>
      </c>
      <c r="BV8" s="46">
        <v>93</v>
      </c>
      <c r="BW8" s="47">
        <v>53</v>
      </c>
      <c r="BX8" s="37">
        <f t="shared" ref="BX8:BX25" si="18">BR8*1.1</f>
        <v>71.5</v>
      </c>
      <c r="BY8" s="37">
        <f t="shared" si="7"/>
        <v>89.100000000000009</v>
      </c>
      <c r="BZ8" s="37">
        <f t="shared" si="7"/>
        <v>81.400000000000006</v>
      </c>
      <c r="CA8" s="37">
        <f t="shared" si="7"/>
        <v>23.1</v>
      </c>
      <c r="CB8" s="37">
        <f t="shared" si="7"/>
        <v>102.30000000000001</v>
      </c>
      <c r="CC8" s="37">
        <f t="shared" si="7"/>
        <v>58.300000000000004</v>
      </c>
      <c r="CD8" s="51">
        <v>8</v>
      </c>
      <c r="CE8" s="52" t="s">
        <v>38</v>
      </c>
      <c r="CF8" s="45">
        <v>5</v>
      </c>
      <c r="CG8" s="46"/>
      <c r="CH8" s="49"/>
      <c r="CI8" s="47"/>
      <c r="CJ8" s="34"/>
      <c r="CK8" s="40"/>
      <c r="CM8" s="45"/>
      <c r="CN8" s="20"/>
      <c r="CO8" s="142"/>
      <c r="CP8" s="143"/>
      <c r="CR8" s="43" t="s">
        <v>81</v>
      </c>
      <c r="CS8" s="43">
        <v>0.12</v>
      </c>
    </row>
    <row r="9" spans="1:97" s="43" customFormat="1" ht="51" customHeight="1" x14ac:dyDescent="0.25">
      <c r="A9" s="83"/>
      <c r="B9" s="83"/>
      <c r="C9" s="83"/>
      <c r="D9" s="83"/>
      <c r="E9" s="83"/>
      <c r="F9" s="83"/>
      <c r="G9" s="83"/>
      <c r="H9" s="83"/>
      <c r="I9" s="83"/>
      <c r="J9" s="84" t="str">
        <f t="shared" si="8"/>
        <v/>
      </c>
      <c r="K9" s="84" t="str">
        <f t="shared" si="9"/>
        <v/>
      </c>
      <c r="L9" s="150" t="str">
        <f t="shared" si="10"/>
        <v/>
      </c>
      <c r="M9" s="150" t="str">
        <f t="shared" si="0"/>
        <v/>
      </c>
      <c r="N9" s="82"/>
      <c r="O9" s="85" t="str">
        <f t="shared" si="11"/>
        <v/>
      </c>
      <c r="P9" s="82"/>
      <c r="Q9" s="15" t="str">
        <f t="shared" si="12"/>
        <v/>
      </c>
      <c r="R9" s="15" t="str">
        <f>IF('2014 Quote Calculator'!$AB9="-","-",IF('2014 Quote Calculator'!$AB9="","",ROUNDUP(IF(OR('2014 Quote Calculator'!$E9=$CF$6,'2014 Quote Calculator'!$E9=$CG$6,'2014 Quote Calculator'!$E9=$CH$6,'2014 Quote Calculator'!$E9=$CI$6),'2014 Quote Calculator'!$AB9,(1-$L9)*'2014 Quote Calculator'!$AB9),2)))</f>
        <v/>
      </c>
      <c r="S9" s="15" t="str">
        <f t="shared" si="13"/>
        <v/>
      </c>
      <c r="T9" s="15" t="str">
        <f>IF('2014 Quote Calculator'!$AD9="-","-",IF('2014 Quote Calculator'!$AD9="","",ROUNDUP(IF(OR('2014 Quote Calculator'!$H9=$CF$6,'2014 Quote Calculator'!$H9=$CG$6,'2014 Quote Calculator'!$H9=$CH$6,'2014 Quote Calculator'!$H9=$CI$6),'2014 Quote Calculator'!$AD9,(1-$L9)*'2014 Quote Calculator'!$AD9),2)))</f>
        <v/>
      </c>
      <c r="U9" s="15" t="str">
        <f t="shared" si="14"/>
        <v/>
      </c>
      <c r="V9" s="132"/>
      <c r="W9" s="18" t="str">
        <f t="shared" si="15"/>
        <v/>
      </c>
      <c r="X9" s="18" t="str">
        <f t="shared" si="1"/>
        <v/>
      </c>
      <c r="Y9" s="18" t="str">
        <f t="shared" si="16"/>
        <v/>
      </c>
      <c r="Z9" s="18" t="str">
        <f t="shared" si="3"/>
        <v/>
      </c>
      <c r="AA9" s="18" t="str">
        <f t="shared" si="17"/>
        <v/>
      </c>
      <c r="AB9" s="15" t="str">
        <f t="shared" si="4"/>
        <v/>
      </c>
      <c r="AC9" s="15" t="str">
        <f t="shared" si="5"/>
        <v/>
      </c>
      <c r="AD9" s="15" t="str">
        <f t="shared" si="6"/>
        <v/>
      </c>
      <c r="AE9" s="19"/>
      <c r="AF9" s="35">
        <v>80</v>
      </c>
      <c r="AG9" s="36">
        <v>32</v>
      </c>
      <c r="AH9" s="37">
        <v>40</v>
      </c>
      <c r="AI9" s="37">
        <v>50</v>
      </c>
      <c r="AJ9" s="37">
        <v>19</v>
      </c>
      <c r="AK9" s="38">
        <v>38</v>
      </c>
      <c r="AL9" s="36">
        <v>22</v>
      </c>
      <c r="AM9" s="37">
        <v>39</v>
      </c>
      <c r="AN9" s="39" t="s">
        <v>1</v>
      </c>
      <c r="AO9" s="36">
        <v>22</v>
      </c>
      <c r="AP9" s="40">
        <v>46</v>
      </c>
      <c r="AQ9" s="36">
        <v>93</v>
      </c>
      <c r="AR9" s="37">
        <v>48</v>
      </c>
      <c r="AS9" s="36">
        <v>75</v>
      </c>
      <c r="AT9" s="37">
        <v>40</v>
      </c>
      <c r="AU9" s="37">
        <v>118</v>
      </c>
      <c r="AV9" s="39">
        <v>49</v>
      </c>
      <c r="AW9" s="37">
        <v>56</v>
      </c>
      <c r="AX9" s="37">
        <v>23</v>
      </c>
      <c r="AY9" s="45">
        <v>79</v>
      </c>
      <c r="AZ9" s="48">
        <v>38</v>
      </c>
      <c r="BA9" s="40"/>
      <c r="BB9" s="40"/>
      <c r="BC9" s="40"/>
      <c r="BD9" s="39" t="s">
        <v>1</v>
      </c>
      <c r="BE9" s="42"/>
      <c r="BF9" s="42"/>
      <c r="BG9" s="42"/>
      <c r="BH9" s="42"/>
      <c r="BI9" s="53"/>
      <c r="BJ9" s="42"/>
      <c r="BK9" s="39" t="s">
        <v>1</v>
      </c>
      <c r="BL9" s="39" t="s">
        <v>1</v>
      </c>
      <c r="BM9" s="40"/>
      <c r="BN9" s="40"/>
      <c r="BO9" s="40"/>
      <c r="BP9" s="40"/>
      <c r="BQ9" s="40"/>
      <c r="BR9" s="37">
        <v>73</v>
      </c>
      <c r="BS9" s="37">
        <v>82</v>
      </c>
      <c r="BT9" s="37">
        <v>84</v>
      </c>
      <c r="BU9" s="37">
        <v>24</v>
      </c>
      <c r="BV9" s="37">
        <v>106</v>
      </c>
      <c r="BW9" s="39">
        <v>60</v>
      </c>
      <c r="BX9" s="37">
        <f t="shared" si="18"/>
        <v>80.300000000000011</v>
      </c>
      <c r="BY9" s="37">
        <f t="shared" si="7"/>
        <v>90.2</v>
      </c>
      <c r="BZ9" s="37">
        <f t="shared" si="7"/>
        <v>92.4</v>
      </c>
      <c r="CA9" s="37">
        <f t="shared" si="7"/>
        <v>26.400000000000002</v>
      </c>
      <c r="CB9" s="37">
        <f t="shared" si="7"/>
        <v>116.60000000000001</v>
      </c>
      <c r="CC9" s="37">
        <f t="shared" si="7"/>
        <v>66</v>
      </c>
      <c r="CD9" s="41">
        <v>10</v>
      </c>
      <c r="CE9" s="52"/>
      <c r="CF9" s="36">
        <v>5</v>
      </c>
      <c r="CG9" s="37"/>
      <c r="CH9" s="42"/>
      <c r="CI9" s="39" t="s">
        <v>1</v>
      </c>
      <c r="CJ9" s="34"/>
      <c r="CK9" s="40"/>
      <c r="CM9" s="36"/>
      <c r="CO9" s="144"/>
      <c r="CP9" s="145"/>
      <c r="CR9" s="43" t="s">
        <v>82</v>
      </c>
      <c r="CS9" s="43">
        <v>0.14000000000000001</v>
      </c>
    </row>
    <row r="10" spans="1:97" s="43" customFormat="1" ht="51" customHeight="1" x14ac:dyDescent="0.25">
      <c r="A10" s="83"/>
      <c r="B10" s="83"/>
      <c r="C10" s="83"/>
      <c r="D10" s="83"/>
      <c r="E10" s="83"/>
      <c r="F10" s="83"/>
      <c r="G10" s="83"/>
      <c r="H10" s="83"/>
      <c r="I10" s="83"/>
      <c r="J10" s="84" t="str">
        <f t="shared" si="8"/>
        <v/>
      </c>
      <c r="K10" s="84" t="str">
        <f t="shared" si="9"/>
        <v/>
      </c>
      <c r="L10" s="150" t="str">
        <f t="shared" si="10"/>
        <v/>
      </c>
      <c r="M10" s="150" t="str">
        <f t="shared" si="0"/>
        <v/>
      </c>
      <c r="N10" s="82"/>
      <c r="O10" s="85" t="str">
        <f t="shared" si="11"/>
        <v/>
      </c>
      <c r="P10" s="82"/>
      <c r="Q10" s="15" t="str">
        <f t="shared" si="12"/>
        <v/>
      </c>
      <c r="R10" s="15" t="str">
        <f>IF('2014 Quote Calculator'!$AB10="-","-",IF('2014 Quote Calculator'!$AB10="","",ROUNDUP(IF(OR('2014 Quote Calculator'!$E10=$CF$6,'2014 Quote Calculator'!$E10=$CG$6,'2014 Quote Calculator'!$E10=$CH$6,'2014 Quote Calculator'!$E10=$CI$6),'2014 Quote Calculator'!$AB10,(1-$L10)*'2014 Quote Calculator'!$AB10),2)))</f>
        <v/>
      </c>
      <c r="S10" s="15" t="str">
        <f t="shared" si="13"/>
        <v/>
      </c>
      <c r="T10" s="15" t="str">
        <f>IF('2014 Quote Calculator'!$AD10="-","-",IF('2014 Quote Calculator'!$AD10="","",ROUNDUP(IF(OR('2014 Quote Calculator'!$H10=$CF$6,'2014 Quote Calculator'!$H10=$CG$6,'2014 Quote Calculator'!$H10=$CH$6,'2014 Quote Calculator'!$H10=$CI$6),'2014 Quote Calculator'!$AD10,(1-$L10)*'2014 Quote Calculator'!$AD10),2)))</f>
        <v/>
      </c>
      <c r="U10" s="15" t="str">
        <f t="shared" si="14"/>
        <v/>
      </c>
      <c r="V10" s="132"/>
      <c r="W10" s="18" t="str">
        <f t="shared" si="15"/>
        <v/>
      </c>
      <c r="X10" s="18" t="str">
        <f t="shared" si="1"/>
        <v/>
      </c>
      <c r="Y10" s="18" t="str">
        <f t="shared" si="16"/>
        <v/>
      </c>
      <c r="Z10" s="18" t="str">
        <f t="shared" si="3"/>
        <v/>
      </c>
      <c r="AA10" s="18" t="str">
        <f t="shared" si="17"/>
        <v/>
      </c>
      <c r="AB10" s="15" t="str">
        <f t="shared" si="4"/>
        <v/>
      </c>
      <c r="AC10" s="15" t="str">
        <f t="shared" si="5"/>
        <v/>
      </c>
      <c r="AD10" s="15" t="str">
        <f t="shared" si="6"/>
        <v/>
      </c>
      <c r="AE10" s="19"/>
      <c r="AF10" s="44">
        <v>96</v>
      </c>
      <c r="AG10" s="45">
        <v>39</v>
      </c>
      <c r="AH10" s="46">
        <v>49</v>
      </c>
      <c r="AI10" s="46">
        <v>63</v>
      </c>
      <c r="AJ10" s="46">
        <v>26</v>
      </c>
      <c r="AK10" s="41">
        <v>48</v>
      </c>
      <c r="AL10" s="45">
        <v>28</v>
      </c>
      <c r="AM10" s="46">
        <v>48</v>
      </c>
      <c r="AN10" s="47" t="s">
        <v>1</v>
      </c>
      <c r="AO10" s="45">
        <v>28</v>
      </c>
      <c r="AP10" s="48">
        <v>52</v>
      </c>
      <c r="AQ10" s="45">
        <v>116</v>
      </c>
      <c r="AR10" s="46">
        <v>60</v>
      </c>
      <c r="AS10" s="45">
        <v>95</v>
      </c>
      <c r="AT10" s="46">
        <v>48</v>
      </c>
      <c r="AU10" s="46">
        <v>150</v>
      </c>
      <c r="AV10" s="47">
        <v>71</v>
      </c>
      <c r="AW10" s="46">
        <v>72</v>
      </c>
      <c r="AX10" s="46">
        <v>30</v>
      </c>
      <c r="AY10" s="36">
        <v>102</v>
      </c>
      <c r="AZ10" s="40">
        <v>56</v>
      </c>
      <c r="BA10" s="40"/>
      <c r="BB10" s="40"/>
      <c r="BC10" s="40"/>
      <c r="BD10" s="50" t="s">
        <v>39</v>
      </c>
      <c r="BE10" s="54" t="s">
        <v>41</v>
      </c>
      <c r="BF10" s="54" t="s">
        <v>42</v>
      </c>
      <c r="BG10" s="54" t="s">
        <v>43</v>
      </c>
      <c r="BH10" s="54" t="s">
        <v>43</v>
      </c>
      <c r="BI10" s="50"/>
      <c r="BJ10" s="54"/>
      <c r="BK10" s="47" t="s">
        <v>1</v>
      </c>
      <c r="BL10" s="50" t="s">
        <v>40</v>
      </c>
      <c r="BM10" s="115"/>
      <c r="BN10" s="115"/>
      <c r="BO10" s="115"/>
      <c r="BP10" s="115"/>
      <c r="BQ10" s="115"/>
      <c r="BR10" s="46">
        <v>89</v>
      </c>
      <c r="BS10" s="46">
        <v>99</v>
      </c>
      <c r="BT10" s="46">
        <v>103</v>
      </c>
      <c r="BU10" s="46">
        <v>30</v>
      </c>
      <c r="BV10" s="46">
        <v>131</v>
      </c>
      <c r="BW10" s="47">
        <v>75</v>
      </c>
      <c r="BX10" s="37">
        <f t="shared" si="18"/>
        <v>97.9</v>
      </c>
      <c r="BY10" s="37">
        <f t="shared" si="7"/>
        <v>108.9</v>
      </c>
      <c r="BZ10" s="37">
        <f t="shared" si="7"/>
        <v>113.30000000000001</v>
      </c>
      <c r="CA10" s="37">
        <f t="shared" si="7"/>
        <v>33</v>
      </c>
      <c r="CB10" s="37">
        <f t="shared" si="7"/>
        <v>144.10000000000002</v>
      </c>
      <c r="CC10" s="37">
        <f t="shared" si="7"/>
        <v>82.5</v>
      </c>
      <c r="CD10" s="51">
        <v>14</v>
      </c>
      <c r="CE10" s="52"/>
      <c r="CF10" s="45">
        <v>5</v>
      </c>
      <c r="CG10" s="46"/>
      <c r="CH10" s="49"/>
      <c r="CI10" s="47" t="s">
        <v>1</v>
      </c>
      <c r="CJ10" s="40"/>
      <c r="CK10" s="40"/>
      <c r="CM10" s="45"/>
      <c r="CO10" s="144"/>
      <c r="CP10" s="145"/>
      <c r="CR10" s="43" t="s">
        <v>46</v>
      </c>
      <c r="CS10" s="43">
        <v>0.1</v>
      </c>
    </row>
    <row r="11" spans="1:97" s="43" customFormat="1" ht="51" customHeight="1" x14ac:dyDescent="0.25">
      <c r="A11" s="83"/>
      <c r="B11" s="83"/>
      <c r="C11" s="83"/>
      <c r="D11" s="83"/>
      <c r="E11" s="83"/>
      <c r="F11" s="83"/>
      <c r="G11" s="83"/>
      <c r="H11" s="83"/>
      <c r="I11" s="83"/>
      <c r="J11" s="84" t="str">
        <f t="shared" si="8"/>
        <v/>
      </c>
      <c r="K11" s="84" t="str">
        <f t="shared" si="9"/>
        <v/>
      </c>
      <c r="L11" s="150" t="str">
        <f t="shared" si="10"/>
        <v/>
      </c>
      <c r="M11" s="150" t="str">
        <f t="shared" si="0"/>
        <v/>
      </c>
      <c r="N11" s="82"/>
      <c r="O11" s="85" t="str">
        <f t="shared" si="11"/>
        <v/>
      </c>
      <c r="P11" s="82"/>
      <c r="Q11" s="15" t="str">
        <f t="shared" si="12"/>
        <v/>
      </c>
      <c r="R11" s="15" t="str">
        <f>IF('2014 Quote Calculator'!$AB11="-","-",IF('2014 Quote Calculator'!$AB11="","",ROUNDUP(IF(OR('2014 Quote Calculator'!$E11=$CF$6,'2014 Quote Calculator'!$E11=$CG$6,'2014 Quote Calculator'!$E11=$CH$6,'2014 Quote Calculator'!$E11=$CI$6),'2014 Quote Calculator'!$AB11,(1-$L11)*'2014 Quote Calculator'!$AB11),2)))</f>
        <v/>
      </c>
      <c r="S11" s="15" t="str">
        <f t="shared" si="13"/>
        <v/>
      </c>
      <c r="T11" s="15" t="str">
        <f>IF('2014 Quote Calculator'!$AD11="-","-",IF('2014 Quote Calculator'!$AD11="","",ROUNDUP(IF(OR('2014 Quote Calculator'!$H11=$CF$6,'2014 Quote Calculator'!$H11=$CG$6,'2014 Quote Calculator'!$H11=$CH$6,'2014 Quote Calculator'!$H11=$CI$6),'2014 Quote Calculator'!$AD11,(1-$L11)*'2014 Quote Calculator'!$AD11),2)))</f>
        <v/>
      </c>
      <c r="U11" s="15" t="str">
        <f t="shared" si="14"/>
        <v/>
      </c>
      <c r="V11" s="132"/>
      <c r="W11" s="18" t="str">
        <f t="shared" si="15"/>
        <v/>
      </c>
      <c r="X11" s="18" t="str">
        <f t="shared" si="1"/>
        <v/>
      </c>
      <c r="Y11" s="18" t="str">
        <f t="shared" si="16"/>
        <v/>
      </c>
      <c r="Z11" s="18" t="str">
        <f t="shared" si="3"/>
        <v/>
      </c>
      <c r="AA11" s="18" t="str">
        <f t="shared" si="17"/>
        <v/>
      </c>
      <c r="AB11" s="15" t="str">
        <f t="shared" si="4"/>
        <v/>
      </c>
      <c r="AC11" s="15" t="str">
        <f t="shared" si="5"/>
        <v/>
      </c>
      <c r="AD11" s="15" t="str">
        <f t="shared" si="6"/>
        <v/>
      </c>
      <c r="AE11" s="19"/>
      <c r="AF11" s="35">
        <v>154</v>
      </c>
      <c r="AG11" s="36">
        <v>45</v>
      </c>
      <c r="AH11" s="37">
        <v>57</v>
      </c>
      <c r="AI11" s="37">
        <v>74</v>
      </c>
      <c r="AJ11" s="37">
        <v>31</v>
      </c>
      <c r="AK11" s="38">
        <v>56</v>
      </c>
      <c r="AL11" s="36">
        <v>32</v>
      </c>
      <c r="AM11" s="37">
        <v>55</v>
      </c>
      <c r="AN11" s="39" t="s">
        <v>1</v>
      </c>
      <c r="AO11" s="36">
        <v>32</v>
      </c>
      <c r="AP11" s="40">
        <v>58</v>
      </c>
      <c r="AQ11" s="36">
        <v>134</v>
      </c>
      <c r="AR11" s="37">
        <v>70</v>
      </c>
      <c r="AS11" s="36">
        <v>108</v>
      </c>
      <c r="AT11" s="37">
        <v>56</v>
      </c>
      <c r="AU11" s="37">
        <v>176</v>
      </c>
      <c r="AV11" s="39">
        <v>89</v>
      </c>
      <c r="AW11" s="37">
        <v>84</v>
      </c>
      <c r="AX11" s="37">
        <v>37</v>
      </c>
      <c r="AY11" s="45">
        <v>119</v>
      </c>
      <c r="AZ11" s="48">
        <v>71</v>
      </c>
      <c r="BA11" s="40"/>
      <c r="BB11" s="40"/>
      <c r="BC11" s="40"/>
      <c r="BD11" s="50"/>
      <c r="BE11" s="54"/>
      <c r="BF11" s="54"/>
      <c r="BG11" s="54"/>
      <c r="BH11" s="54"/>
      <c r="BI11" s="50"/>
      <c r="BJ11" s="54"/>
      <c r="BK11" s="39" t="s">
        <v>1</v>
      </c>
      <c r="BL11" s="50"/>
      <c r="BM11" s="115"/>
      <c r="BN11" s="115"/>
      <c r="BO11" s="115"/>
      <c r="BP11" s="115"/>
      <c r="BQ11" s="115"/>
      <c r="BR11" s="37">
        <v>100</v>
      </c>
      <c r="BS11" s="37">
        <v>112</v>
      </c>
      <c r="BT11" s="37">
        <v>117</v>
      </c>
      <c r="BU11" s="37">
        <v>35</v>
      </c>
      <c r="BV11" s="37">
        <v>150</v>
      </c>
      <c r="BW11" s="39">
        <v>86</v>
      </c>
      <c r="BX11" s="37">
        <f t="shared" si="18"/>
        <v>110.00000000000001</v>
      </c>
      <c r="BY11" s="37">
        <f t="shared" si="7"/>
        <v>123.20000000000002</v>
      </c>
      <c r="BZ11" s="37">
        <f t="shared" si="7"/>
        <v>128.70000000000002</v>
      </c>
      <c r="CA11" s="37">
        <f t="shared" si="7"/>
        <v>38.5</v>
      </c>
      <c r="CB11" s="37">
        <f t="shared" si="7"/>
        <v>165</v>
      </c>
      <c r="CC11" s="37">
        <f t="shared" si="7"/>
        <v>94.600000000000009</v>
      </c>
      <c r="CD11" s="41">
        <v>17</v>
      </c>
      <c r="CE11" s="55">
        <v>130</v>
      </c>
      <c r="CF11" s="36">
        <v>5</v>
      </c>
      <c r="CG11" s="37"/>
      <c r="CH11" s="42"/>
      <c r="CI11" s="39" t="s">
        <v>1</v>
      </c>
      <c r="CJ11" s="40"/>
      <c r="CK11" s="40"/>
      <c r="CM11" s="36"/>
      <c r="CO11" s="144"/>
      <c r="CP11" s="145"/>
      <c r="CR11" s="43" t="s">
        <v>83</v>
      </c>
      <c r="CS11" s="43">
        <v>0.12</v>
      </c>
    </row>
    <row r="12" spans="1:97" s="43" customFormat="1" ht="51" customHeight="1" x14ac:dyDescent="0.25">
      <c r="A12" s="83"/>
      <c r="B12" s="83"/>
      <c r="C12" s="83"/>
      <c r="D12" s="83"/>
      <c r="E12" s="83"/>
      <c r="F12" s="83"/>
      <c r="G12" s="83"/>
      <c r="H12" s="83"/>
      <c r="I12" s="83"/>
      <c r="J12" s="84" t="str">
        <f t="shared" si="8"/>
        <v/>
      </c>
      <c r="K12" s="84" t="str">
        <f t="shared" si="9"/>
        <v/>
      </c>
      <c r="L12" s="150" t="str">
        <f t="shared" si="10"/>
        <v/>
      </c>
      <c r="M12" s="150" t="str">
        <f t="shared" si="0"/>
        <v/>
      </c>
      <c r="N12" s="82"/>
      <c r="O12" s="85" t="str">
        <f t="shared" si="11"/>
        <v/>
      </c>
      <c r="P12" s="82"/>
      <c r="Q12" s="15" t="str">
        <f t="shared" si="12"/>
        <v/>
      </c>
      <c r="R12" s="15" t="str">
        <f>IF('2014 Quote Calculator'!$AB12="-","-",IF('2014 Quote Calculator'!$AB12="","",ROUNDUP(IF(OR('2014 Quote Calculator'!$E12=$CF$6,'2014 Quote Calculator'!$E12=$CG$6,'2014 Quote Calculator'!$E12=$CH$6,'2014 Quote Calculator'!$E12=$CI$6),'2014 Quote Calculator'!$AB12,(1-$L12)*'2014 Quote Calculator'!$AB12),2)))</f>
        <v/>
      </c>
      <c r="S12" s="15" t="str">
        <f t="shared" si="13"/>
        <v/>
      </c>
      <c r="T12" s="15" t="str">
        <f>IF('2014 Quote Calculator'!$AD12="-","-",IF('2014 Quote Calculator'!$AD12="","",ROUNDUP(IF(OR('2014 Quote Calculator'!$H12=$CF$6,'2014 Quote Calculator'!$H12=$CG$6,'2014 Quote Calculator'!$H12=$CH$6,'2014 Quote Calculator'!$H12=$CI$6),'2014 Quote Calculator'!$AD12,(1-$L12)*'2014 Quote Calculator'!$AD12),2)))</f>
        <v/>
      </c>
      <c r="U12" s="15" t="str">
        <f t="shared" si="14"/>
        <v/>
      </c>
      <c r="V12" s="132"/>
      <c r="W12" s="18" t="str">
        <f t="shared" si="15"/>
        <v/>
      </c>
      <c r="X12" s="18" t="str">
        <f t="shared" si="1"/>
        <v/>
      </c>
      <c r="Y12" s="18" t="str">
        <f t="shared" si="16"/>
        <v/>
      </c>
      <c r="Z12" s="18" t="str">
        <f t="shared" si="3"/>
        <v/>
      </c>
      <c r="AA12" s="18" t="str">
        <f t="shared" si="17"/>
        <v/>
      </c>
      <c r="AB12" s="15" t="str">
        <f t="shared" si="4"/>
        <v/>
      </c>
      <c r="AC12" s="15" t="str">
        <f t="shared" si="5"/>
        <v/>
      </c>
      <c r="AD12" s="15" t="str">
        <f t="shared" si="6"/>
        <v/>
      </c>
      <c r="AE12" s="19"/>
      <c r="AF12" s="44">
        <v>216</v>
      </c>
      <c r="AG12" s="45">
        <v>57</v>
      </c>
      <c r="AH12" s="46">
        <v>71</v>
      </c>
      <c r="AI12" s="46">
        <v>95</v>
      </c>
      <c r="AJ12" s="46">
        <v>41</v>
      </c>
      <c r="AK12" s="41">
        <v>71</v>
      </c>
      <c r="AL12" s="45">
        <v>42</v>
      </c>
      <c r="AM12" s="46">
        <v>69</v>
      </c>
      <c r="AN12" s="47" t="s">
        <v>1</v>
      </c>
      <c r="AO12" s="45">
        <v>42</v>
      </c>
      <c r="AP12" s="48">
        <v>72</v>
      </c>
      <c r="AQ12" s="45">
        <v>168</v>
      </c>
      <c r="AR12" s="46">
        <v>90</v>
      </c>
      <c r="AS12" s="45">
        <v>135</v>
      </c>
      <c r="AT12" s="46">
        <v>72</v>
      </c>
      <c r="AU12" s="46">
        <v>227</v>
      </c>
      <c r="AV12" s="47">
        <v>126</v>
      </c>
      <c r="AW12" s="46">
        <v>108</v>
      </c>
      <c r="AX12" s="46">
        <v>50</v>
      </c>
      <c r="AY12" s="36">
        <v>155</v>
      </c>
      <c r="AZ12" s="40">
        <v>101</v>
      </c>
      <c r="BA12" s="40"/>
      <c r="BB12" s="40"/>
      <c r="BC12" s="40"/>
      <c r="BD12" s="50"/>
      <c r="BE12" s="54"/>
      <c r="BF12" s="54"/>
      <c r="BG12" s="54"/>
      <c r="BH12" s="54"/>
      <c r="BI12" s="50"/>
      <c r="BJ12" s="54"/>
      <c r="BK12" s="47" t="s">
        <v>1</v>
      </c>
      <c r="BL12" s="50"/>
      <c r="BM12" s="115"/>
      <c r="BN12" s="115"/>
      <c r="BO12" s="115"/>
      <c r="BP12" s="115"/>
      <c r="BQ12" s="115"/>
      <c r="BR12" s="46">
        <v>122</v>
      </c>
      <c r="BS12" s="46">
        <v>136</v>
      </c>
      <c r="BT12" s="46">
        <v>145</v>
      </c>
      <c r="BU12" s="46">
        <v>45</v>
      </c>
      <c r="BV12" s="46">
        <v>185</v>
      </c>
      <c r="BW12" s="47">
        <v>107</v>
      </c>
      <c r="BX12" s="37">
        <f t="shared" si="18"/>
        <v>134.20000000000002</v>
      </c>
      <c r="BY12" s="37">
        <f t="shared" si="7"/>
        <v>149.60000000000002</v>
      </c>
      <c r="BZ12" s="37">
        <f t="shared" si="7"/>
        <v>159.5</v>
      </c>
      <c r="CA12" s="37">
        <f t="shared" si="7"/>
        <v>49.500000000000007</v>
      </c>
      <c r="CB12" s="37">
        <f t="shared" si="7"/>
        <v>203.50000000000003</v>
      </c>
      <c r="CC12" s="37">
        <f t="shared" si="7"/>
        <v>117.7</v>
      </c>
      <c r="CD12" s="51">
        <v>24</v>
      </c>
      <c r="CE12" s="56" t="s">
        <v>44</v>
      </c>
      <c r="CF12" s="45">
        <v>10</v>
      </c>
      <c r="CG12" s="46"/>
      <c r="CH12" s="49"/>
      <c r="CI12" s="47" t="s">
        <v>1</v>
      </c>
      <c r="CJ12" s="40"/>
      <c r="CK12" s="40"/>
      <c r="CM12" s="45"/>
      <c r="CO12" s="144"/>
      <c r="CP12" s="145"/>
      <c r="CR12" s="43" t="s">
        <v>47</v>
      </c>
      <c r="CS12" s="43">
        <v>0.5</v>
      </c>
    </row>
    <row r="13" spans="1:97" s="57" customFormat="1" ht="51" customHeight="1" x14ac:dyDescent="0.25">
      <c r="A13" s="83"/>
      <c r="B13" s="83"/>
      <c r="C13" s="83"/>
      <c r="D13" s="83"/>
      <c r="E13" s="83"/>
      <c r="F13" s="83"/>
      <c r="G13" s="83"/>
      <c r="H13" s="83"/>
      <c r="I13" s="83"/>
      <c r="J13" s="84" t="str">
        <f t="shared" si="8"/>
        <v/>
      </c>
      <c r="K13" s="84" t="str">
        <f t="shared" si="9"/>
        <v/>
      </c>
      <c r="L13" s="150" t="str">
        <f t="shared" si="10"/>
        <v/>
      </c>
      <c r="M13" s="150" t="str">
        <f t="shared" si="0"/>
        <v/>
      </c>
      <c r="N13" s="82"/>
      <c r="O13" s="85" t="str">
        <f t="shared" si="11"/>
        <v/>
      </c>
      <c r="P13" s="82"/>
      <c r="Q13" s="15" t="str">
        <f t="shared" si="12"/>
        <v/>
      </c>
      <c r="R13" s="15" t="str">
        <f>IF('2014 Quote Calculator'!$AB13="-","-",IF('2014 Quote Calculator'!$AB13="","",ROUNDUP(IF(OR('2014 Quote Calculator'!$E13=$CF$6,'2014 Quote Calculator'!$E13=$CG$6,'2014 Quote Calculator'!$E13=$CH$6,'2014 Quote Calculator'!$E13=$CI$6),'2014 Quote Calculator'!$AB13,(1-$L13)*'2014 Quote Calculator'!$AB13),2)))</f>
        <v/>
      </c>
      <c r="S13" s="15" t="str">
        <f t="shared" si="13"/>
        <v/>
      </c>
      <c r="T13" s="15" t="str">
        <f>IF('2014 Quote Calculator'!$AD13="-","-",IF('2014 Quote Calculator'!$AD13="","",ROUNDUP(IF(OR('2014 Quote Calculator'!$H13=$CF$6,'2014 Quote Calculator'!$H13=$CG$6,'2014 Quote Calculator'!$H13=$CH$6,'2014 Quote Calculator'!$H13=$CI$6),'2014 Quote Calculator'!$AD13,(1-$L13)*'2014 Quote Calculator'!$AD13),2)))</f>
        <v/>
      </c>
      <c r="U13" s="15" t="str">
        <f t="shared" si="14"/>
        <v/>
      </c>
      <c r="V13" s="132"/>
      <c r="W13" s="18" t="str">
        <f t="shared" si="15"/>
        <v/>
      </c>
      <c r="X13" s="18" t="str">
        <f t="shared" si="1"/>
        <v/>
      </c>
      <c r="Y13" s="18" t="str">
        <f t="shared" si="16"/>
        <v/>
      </c>
      <c r="Z13" s="18" t="str">
        <f t="shared" si="3"/>
        <v/>
      </c>
      <c r="AA13" s="18" t="str">
        <f t="shared" si="17"/>
        <v/>
      </c>
      <c r="AB13" s="15" t="str">
        <f t="shared" si="4"/>
        <v/>
      </c>
      <c r="AC13" s="15" t="str">
        <f t="shared" si="5"/>
        <v/>
      </c>
      <c r="AD13" s="15" t="str">
        <f t="shared" si="6"/>
        <v/>
      </c>
      <c r="AE13" s="7"/>
      <c r="AF13" s="35">
        <v>320</v>
      </c>
      <c r="AG13" s="36">
        <v>73</v>
      </c>
      <c r="AH13" s="37">
        <v>89</v>
      </c>
      <c r="AI13" s="37">
        <v>118</v>
      </c>
      <c r="AJ13" s="37">
        <v>55</v>
      </c>
      <c r="AK13" s="38">
        <v>90</v>
      </c>
      <c r="AL13" s="36">
        <v>54</v>
      </c>
      <c r="AM13" s="37">
        <v>86</v>
      </c>
      <c r="AN13" s="39" t="s">
        <v>1</v>
      </c>
      <c r="AO13" s="36">
        <v>54</v>
      </c>
      <c r="AP13" s="40">
        <v>80</v>
      </c>
      <c r="AQ13" s="36">
        <v>210</v>
      </c>
      <c r="AR13" s="37">
        <v>116</v>
      </c>
      <c r="AS13" s="36">
        <v>210</v>
      </c>
      <c r="AT13" s="37">
        <v>116</v>
      </c>
      <c r="AU13" s="37">
        <v>295</v>
      </c>
      <c r="AV13" s="39">
        <v>175</v>
      </c>
      <c r="AW13" s="37">
        <v>137</v>
      </c>
      <c r="AX13" s="37">
        <v>67</v>
      </c>
      <c r="AY13" s="45">
        <v>199</v>
      </c>
      <c r="AZ13" s="48">
        <v>141</v>
      </c>
      <c r="BA13" s="40"/>
      <c r="BB13" s="40"/>
      <c r="BC13" s="40"/>
      <c r="BD13" s="50"/>
      <c r="BE13" s="42"/>
      <c r="BF13" s="54"/>
      <c r="BG13" s="40"/>
      <c r="BH13" s="40"/>
      <c r="BI13" s="50"/>
      <c r="BJ13" s="54"/>
      <c r="BK13" s="39" t="s">
        <v>1</v>
      </c>
      <c r="BL13" s="50"/>
      <c r="BM13" s="115"/>
      <c r="BN13" s="115"/>
      <c r="BO13" s="115"/>
      <c r="BP13" s="115"/>
      <c r="BQ13" s="115"/>
      <c r="BR13" s="37">
        <v>148</v>
      </c>
      <c r="BS13" s="37">
        <v>164</v>
      </c>
      <c r="BT13" s="37">
        <v>171</v>
      </c>
      <c r="BU13" s="37">
        <v>57</v>
      </c>
      <c r="BV13" s="37">
        <v>228</v>
      </c>
      <c r="BW13" s="39">
        <v>134</v>
      </c>
      <c r="BX13" s="37">
        <f t="shared" si="18"/>
        <v>162.80000000000001</v>
      </c>
      <c r="BY13" s="37">
        <f t="shared" si="7"/>
        <v>180.4</v>
      </c>
      <c r="BZ13" s="37">
        <f t="shared" si="7"/>
        <v>188.10000000000002</v>
      </c>
      <c r="CA13" s="37">
        <f t="shared" si="7"/>
        <v>62.7</v>
      </c>
      <c r="CB13" s="37">
        <f t="shared" si="7"/>
        <v>250.8</v>
      </c>
      <c r="CC13" s="37">
        <f t="shared" si="7"/>
        <v>147.4</v>
      </c>
      <c r="CD13" s="41">
        <v>32</v>
      </c>
      <c r="CE13" s="56"/>
      <c r="CF13" s="36">
        <v>10</v>
      </c>
      <c r="CG13" s="37"/>
      <c r="CH13" s="42"/>
      <c r="CI13" s="39" t="s">
        <v>1</v>
      </c>
      <c r="CJ13" s="40"/>
      <c r="CK13" s="40"/>
      <c r="CM13" s="36"/>
      <c r="CO13" s="144"/>
      <c r="CP13" s="145"/>
      <c r="CR13" s="57" t="s">
        <v>48</v>
      </c>
      <c r="CS13" s="57" t="s">
        <v>0</v>
      </c>
    </row>
    <row r="14" spans="1:97" s="57" customFormat="1" ht="51" customHeight="1" x14ac:dyDescent="0.25">
      <c r="A14" s="83"/>
      <c r="B14" s="83"/>
      <c r="C14" s="83"/>
      <c r="D14" s="83"/>
      <c r="E14" s="83"/>
      <c r="F14" s="83"/>
      <c r="G14" s="83"/>
      <c r="H14" s="83"/>
      <c r="I14" s="83"/>
      <c r="J14" s="84" t="str">
        <f t="shared" si="8"/>
        <v/>
      </c>
      <c r="K14" s="84" t="str">
        <f t="shared" si="9"/>
        <v/>
      </c>
      <c r="L14" s="150" t="str">
        <f t="shared" si="10"/>
        <v/>
      </c>
      <c r="M14" s="150" t="str">
        <f t="shared" si="0"/>
        <v/>
      </c>
      <c r="N14" s="82"/>
      <c r="O14" s="85" t="str">
        <f t="shared" si="11"/>
        <v/>
      </c>
      <c r="P14" s="82"/>
      <c r="Q14" s="15" t="str">
        <f t="shared" si="12"/>
        <v/>
      </c>
      <c r="R14" s="15" t="str">
        <f>IF('2014 Quote Calculator'!$AB14="-","-",IF('2014 Quote Calculator'!$AB14="","",ROUNDUP(IF(OR('2014 Quote Calculator'!$E14=$CF$6,'2014 Quote Calculator'!$E14=$CG$6,'2014 Quote Calculator'!$E14=$CH$6,'2014 Quote Calculator'!$E14=$CI$6),'2014 Quote Calculator'!$AB14,(1-$L14)*'2014 Quote Calculator'!$AB14),2)))</f>
        <v/>
      </c>
      <c r="S14" s="15" t="str">
        <f t="shared" si="13"/>
        <v/>
      </c>
      <c r="T14" s="15" t="str">
        <f>IF('2014 Quote Calculator'!$AD14="-","-",IF('2014 Quote Calculator'!$AD14="","",ROUNDUP(IF(OR('2014 Quote Calculator'!$H14=$CF$6,'2014 Quote Calculator'!$H14=$CG$6,'2014 Quote Calculator'!$H14=$CH$6,'2014 Quote Calculator'!$H14=$CI$6),'2014 Quote Calculator'!$AD14,(1-$L14)*'2014 Quote Calculator'!$AD14),2)))</f>
        <v/>
      </c>
      <c r="U14" s="15" t="str">
        <f t="shared" si="14"/>
        <v/>
      </c>
      <c r="V14" s="132"/>
      <c r="W14" s="18" t="str">
        <f t="shared" si="15"/>
        <v/>
      </c>
      <c r="X14" s="18" t="str">
        <f t="shared" si="1"/>
        <v/>
      </c>
      <c r="Y14" s="18" t="str">
        <f t="shared" si="16"/>
        <v/>
      </c>
      <c r="Z14" s="18" t="str">
        <f t="shared" si="3"/>
        <v/>
      </c>
      <c r="AA14" s="18" t="str">
        <f t="shared" si="17"/>
        <v/>
      </c>
      <c r="AB14" s="15" t="str">
        <f t="shared" si="4"/>
        <v/>
      </c>
      <c r="AC14" s="15" t="str">
        <f t="shared" si="5"/>
        <v/>
      </c>
      <c r="AD14" s="15" t="str">
        <f t="shared" si="6"/>
        <v/>
      </c>
      <c r="AE14" s="7"/>
      <c r="AF14" s="44">
        <v>432</v>
      </c>
      <c r="AG14" s="45">
        <v>91</v>
      </c>
      <c r="AH14" s="46">
        <v>110</v>
      </c>
      <c r="AI14" s="46">
        <v>139</v>
      </c>
      <c r="AJ14" s="46">
        <v>71</v>
      </c>
      <c r="AK14" s="41">
        <v>111</v>
      </c>
      <c r="AL14" s="45">
        <v>67</v>
      </c>
      <c r="AM14" s="46">
        <v>106</v>
      </c>
      <c r="AN14" s="47" t="s">
        <v>1</v>
      </c>
      <c r="AO14" s="45">
        <v>67</v>
      </c>
      <c r="AP14" s="48">
        <v>98</v>
      </c>
      <c r="AQ14" s="45">
        <v>254</v>
      </c>
      <c r="AR14" s="46">
        <v>145</v>
      </c>
      <c r="AS14" s="45">
        <v>254</v>
      </c>
      <c r="AT14" s="46">
        <v>145</v>
      </c>
      <c r="AU14" s="46">
        <v>371</v>
      </c>
      <c r="AV14" s="47">
        <v>234</v>
      </c>
      <c r="AW14" s="46">
        <v>169</v>
      </c>
      <c r="AX14" s="46">
        <v>87</v>
      </c>
      <c r="AY14" s="36">
        <v>251</v>
      </c>
      <c r="AZ14" s="40">
        <v>174</v>
      </c>
      <c r="BA14" s="48"/>
      <c r="BB14" s="48"/>
      <c r="BC14" s="48"/>
      <c r="BD14" s="50"/>
      <c r="BE14" s="49"/>
      <c r="BF14" s="54"/>
      <c r="BG14" s="48"/>
      <c r="BH14" s="48"/>
      <c r="BI14" s="50"/>
      <c r="BJ14" s="54"/>
      <c r="BK14" s="47" t="s">
        <v>1</v>
      </c>
      <c r="BL14" s="50"/>
      <c r="BM14" s="115"/>
      <c r="BN14" s="115"/>
      <c r="BO14" s="115"/>
      <c r="BP14" s="115"/>
      <c r="BQ14" s="115"/>
      <c r="BR14" s="46">
        <v>175</v>
      </c>
      <c r="BS14" s="46">
        <v>193</v>
      </c>
      <c r="BT14" s="46">
        <v>202</v>
      </c>
      <c r="BU14" s="46">
        <v>70</v>
      </c>
      <c r="BV14" s="46">
        <v>273</v>
      </c>
      <c r="BW14" s="47">
        <v>163</v>
      </c>
      <c r="BX14" s="37">
        <f t="shared" si="18"/>
        <v>192.50000000000003</v>
      </c>
      <c r="BY14" s="37">
        <f t="shared" si="7"/>
        <v>212.3</v>
      </c>
      <c r="BZ14" s="37">
        <f t="shared" si="7"/>
        <v>222.20000000000002</v>
      </c>
      <c r="CA14" s="37">
        <f t="shared" si="7"/>
        <v>77</v>
      </c>
      <c r="CB14" s="37">
        <f t="shared" si="7"/>
        <v>300.3</v>
      </c>
      <c r="CC14" s="37">
        <f t="shared" si="7"/>
        <v>179.3</v>
      </c>
      <c r="CD14" s="51">
        <v>42</v>
      </c>
      <c r="CE14" s="56"/>
      <c r="CF14" s="45">
        <v>19</v>
      </c>
      <c r="CG14" s="46"/>
      <c r="CH14" s="49"/>
      <c r="CI14" s="47" t="s">
        <v>1</v>
      </c>
      <c r="CJ14" s="48"/>
      <c r="CK14" s="48"/>
      <c r="CM14" s="45"/>
      <c r="CO14" s="144"/>
      <c r="CP14" s="145"/>
      <c r="CR14" s="57" t="s">
        <v>49</v>
      </c>
      <c r="CS14" s="57" t="s">
        <v>0</v>
      </c>
    </row>
    <row r="15" spans="1:97" s="57" customFormat="1" ht="51" customHeight="1" x14ac:dyDescent="0.25">
      <c r="A15" s="83"/>
      <c r="B15" s="83"/>
      <c r="C15" s="83"/>
      <c r="D15" s="83"/>
      <c r="E15" s="83"/>
      <c r="F15" s="83"/>
      <c r="G15" s="83"/>
      <c r="H15" s="83"/>
      <c r="I15" s="83"/>
      <c r="J15" s="84" t="str">
        <f t="shared" si="8"/>
        <v/>
      </c>
      <c r="K15" s="84" t="str">
        <f t="shared" si="9"/>
        <v/>
      </c>
      <c r="L15" s="150" t="str">
        <f t="shared" si="10"/>
        <v/>
      </c>
      <c r="M15" s="150" t="str">
        <f t="shared" si="0"/>
        <v/>
      </c>
      <c r="N15" s="82"/>
      <c r="O15" s="85" t="str">
        <f t="shared" si="11"/>
        <v/>
      </c>
      <c r="P15" s="82"/>
      <c r="Q15" s="15" t="str">
        <f t="shared" si="12"/>
        <v/>
      </c>
      <c r="R15" s="15" t="str">
        <f>IF('2014 Quote Calculator'!$AB15="-","-",IF('2014 Quote Calculator'!$AB15="","",ROUNDUP(IF(OR('2014 Quote Calculator'!$E15=$CF$6,'2014 Quote Calculator'!$E15=$CG$6,'2014 Quote Calculator'!$E15=$CH$6,'2014 Quote Calculator'!$E15=$CI$6),'2014 Quote Calculator'!$AB15,(1-$L15)*'2014 Quote Calculator'!$AB15),2)))</f>
        <v/>
      </c>
      <c r="S15" s="15" t="str">
        <f t="shared" si="13"/>
        <v/>
      </c>
      <c r="T15" s="15" t="str">
        <f>IF('2014 Quote Calculator'!$AD15="-","-",IF('2014 Quote Calculator'!$AD15="","",ROUNDUP(IF(OR('2014 Quote Calculator'!$H15=$CF$6,'2014 Quote Calculator'!$H15=$CG$6,'2014 Quote Calculator'!$H15=$CH$6,'2014 Quote Calculator'!$H15=$CI$6),'2014 Quote Calculator'!$AD15,(1-$L15)*'2014 Quote Calculator'!$AD15),2)))</f>
        <v/>
      </c>
      <c r="U15" s="15" t="str">
        <f t="shared" si="14"/>
        <v/>
      </c>
      <c r="V15" s="132"/>
      <c r="W15" s="18" t="str">
        <f t="shared" si="15"/>
        <v/>
      </c>
      <c r="X15" s="18" t="str">
        <f t="shared" si="1"/>
        <v/>
      </c>
      <c r="Y15" s="18" t="str">
        <f t="shared" si="16"/>
        <v/>
      </c>
      <c r="Z15" s="18" t="str">
        <f t="shared" si="3"/>
        <v/>
      </c>
      <c r="AA15" s="18" t="str">
        <f t="shared" si="17"/>
        <v/>
      </c>
      <c r="AB15" s="15" t="str">
        <f t="shared" si="4"/>
        <v/>
      </c>
      <c r="AC15" s="15" t="str">
        <f t="shared" si="5"/>
        <v/>
      </c>
      <c r="AD15" s="15" t="str">
        <f t="shared" si="6"/>
        <v/>
      </c>
      <c r="AE15" s="7"/>
      <c r="AF15" s="35">
        <v>616</v>
      </c>
      <c r="AG15" s="36">
        <v>117</v>
      </c>
      <c r="AH15" s="37">
        <v>133</v>
      </c>
      <c r="AI15" s="37">
        <v>175</v>
      </c>
      <c r="AJ15" s="37">
        <v>94</v>
      </c>
      <c r="AK15" s="38">
        <v>142</v>
      </c>
      <c r="AL15" s="36">
        <v>87</v>
      </c>
      <c r="AM15" s="37">
        <v>127</v>
      </c>
      <c r="AN15" s="39" t="s">
        <v>1</v>
      </c>
      <c r="AO15" s="36">
        <v>87</v>
      </c>
      <c r="AP15" s="40">
        <v>115</v>
      </c>
      <c r="AQ15" s="36">
        <v>308</v>
      </c>
      <c r="AR15" s="37">
        <v>186</v>
      </c>
      <c r="AS15" s="36">
        <v>308</v>
      </c>
      <c r="AT15" s="37">
        <v>186</v>
      </c>
      <c r="AU15" s="37">
        <v>497</v>
      </c>
      <c r="AV15" s="39">
        <v>321</v>
      </c>
      <c r="AW15" s="37">
        <v>208</v>
      </c>
      <c r="AX15" s="37">
        <v>117</v>
      </c>
      <c r="AY15" s="45">
        <v>319</v>
      </c>
      <c r="AZ15" s="48">
        <v>238</v>
      </c>
      <c r="BA15" s="40"/>
      <c r="BB15" s="40"/>
      <c r="BC15" s="40"/>
      <c r="BD15" s="50"/>
      <c r="BE15" s="42"/>
      <c r="BF15" s="54"/>
      <c r="BG15" s="40"/>
      <c r="BH15" s="40"/>
      <c r="BI15" s="50"/>
      <c r="BJ15" s="54"/>
      <c r="BK15" s="39" t="s">
        <v>1</v>
      </c>
      <c r="BL15" s="50"/>
      <c r="BM15" s="115"/>
      <c r="BN15" s="115"/>
      <c r="BO15" s="115"/>
      <c r="BP15" s="115"/>
      <c r="BQ15" s="115"/>
      <c r="BR15" s="37">
        <v>212</v>
      </c>
      <c r="BS15" s="37">
        <v>227</v>
      </c>
      <c r="BT15" s="37">
        <v>243</v>
      </c>
      <c r="BU15" s="37">
        <v>89</v>
      </c>
      <c r="BV15" s="37">
        <v>326</v>
      </c>
      <c r="BW15" s="39">
        <v>204</v>
      </c>
      <c r="BX15" s="37">
        <f t="shared" si="18"/>
        <v>233.20000000000002</v>
      </c>
      <c r="BY15" s="37">
        <f t="shared" si="7"/>
        <v>249.70000000000002</v>
      </c>
      <c r="BZ15" s="37">
        <f t="shared" si="7"/>
        <v>267.3</v>
      </c>
      <c r="CA15" s="37">
        <f t="shared" si="7"/>
        <v>97.9</v>
      </c>
      <c r="CB15" s="37">
        <f t="shared" si="7"/>
        <v>358.6</v>
      </c>
      <c r="CC15" s="37">
        <f t="shared" si="7"/>
        <v>224.4</v>
      </c>
      <c r="CD15" s="41">
        <v>58</v>
      </c>
      <c r="CE15" s="58"/>
      <c r="CF15" s="36">
        <v>23</v>
      </c>
      <c r="CG15" s="37"/>
      <c r="CH15" s="42"/>
      <c r="CI15" s="39" t="s">
        <v>1</v>
      </c>
      <c r="CJ15" s="40"/>
      <c r="CK15" s="40"/>
      <c r="CM15" s="36"/>
      <c r="CO15" s="144"/>
      <c r="CP15" s="145"/>
    </row>
    <row r="16" spans="1:97" s="57" customFormat="1" ht="51" customHeight="1" x14ac:dyDescent="0.25">
      <c r="A16" s="83"/>
      <c r="B16" s="83"/>
      <c r="C16" s="83"/>
      <c r="D16" s="83"/>
      <c r="E16" s="83"/>
      <c r="F16" s="83"/>
      <c r="G16" s="83"/>
      <c r="H16" s="83"/>
      <c r="I16" s="83"/>
      <c r="J16" s="84" t="str">
        <f t="shared" si="8"/>
        <v/>
      </c>
      <c r="K16" s="84" t="str">
        <f t="shared" si="9"/>
        <v/>
      </c>
      <c r="L16" s="150" t="str">
        <f t="shared" si="10"/>
        <v/>
      </c>
      <c r="M16" s="150" t="str">
        <f t="shared" si="0"/>
        <v/>
      </c>
      <c r="N16" s="82"/>
      <c r="O16" s="85" t="str">
        <f t="shared" si="11"/>
        <v/>
      </c>
      <c r="P16" s="82"/>
      <c r="Q16" s="15" t="str">
        <f t="shared" si="12"/>
        <v/>
      </c>
      <c r="R16" s="15" t="str">
        <f>IF('2014 Quote Calculator'!$AB16="-","-",IF('2014 Quote Calculator'!$AB16="","",ROUNDUP(IF(OR('2014 Quote Calculator'!$E16=$CF$6,'2014 Quote Calculator'!$E16=$CG$6,'2014 Quote Calculator'!$E16=$CH$6,'2014 Quote Calculator'!$E16=$CI$6),'2014 Quote Calculator'!$AB16,(1-$L16)*'2014 Quote Calculator'!$AB16),2)))</f>
        <v/>
      </c>
      <c r="S16" s="15" t="str">
        <f t="shared" si="13"/>
        <v/>
      </c>
      <c r="T16" s="15" t="str">
        <f>IF('2014 Quote Calculator'!$AD16="-","-",IF('2014 Quote Calculator'!$AD16="","",ROUNDUP(IF(OR('2014 Quote Calculator'!$H16=$CF$6,'2014 Quote Calculator'!$H16=$CG$6,'2014 Quote Calculator'!$H16=$CH$6,'2014 Quote Calculator'!$H16=$CI$6),'2014 Quote Calculator'!$AD16,(1-$L16)*'2014 Quote Calculator'!$AD16),2)))</f>
        <v/>
      </c>
      <c r="U16" s="15" t="str">
        <f t="shared" si="14"/>
        <v/>
      </c>
      <c r="V16" s="132"/>
      <c r="W16" s="18" t="str">
        <f t="shared" si="15"/>
        <v/>
      </c>
      <c r="X16" s="18" t="str">
        <f t="shared" si="1"/>
        <v/>
      </c>
      <c r="Y16" s="18" t="str">
        <f t="shared" si="16"/>
        <v/>
      </c>
      <c r="Z16" s="18" t="str">
        <f t="shared" si="3"/>
        <v/>
      </c>
      <c r="AA16" s="18" t="str">
        <f t="shared" si="17"/>
        <v/>
      </c>
      <c r="AB16" s="15" t="str">
        <f t="shared" si="4"/>
        <v/>
      </c>
      <c r="AC16" s="15" t="str">
        <f t="shared" si="5"/>
        <v/>
      </c>
      <c r="AD16" s="15" t="str">
        <f t="shared" si="6"/>
        <v/>
      </c>
      <c r="AE16" s="7"/>
      <c r="AF16" s="44">
        <v>720</v>
      </c>
      <c r="AG16" s="45">
        <v>136</v>
      </c>
      <c r="AH16" s="46">
        <v>152</v>
      </c>
      <c r="AI16" s="46">
        <v>199</v>
      </c>
      <c r="AJ16" s="46">
        <v>111</v>
      </c>
      <c r="AK16" s="41">
        <v>163</v>
      </c>
      <c r="AL16" s="45">
        <v>100</v>
      </c>
      <c r="AM16" s="46">
        <v>146</v>
      </c>
      <c r="AN16" s="47" t="s">
        <v>1</v>
      </c>
      <c r="AO16" s="45">
        <v>100</v>
      </c>
      <c r="AP16" s="48">
        <v>149</v>
      </c>
      <c r="AQ16" s="45">
        <v>350</v>
      </c>
      <c r="AR16" s="46">
        <v>215</v>
      </c>
      <c r="AS16" s="45">
        <v>350</v>
      </c>
      <c r="AT16" s="46">
        <v>215</v>
      </c>
      <c r="AU16" s="46">
        <v>578</v>
      </c>
      <c r="AV16" s="47">
        <v>383</v>
      </c>
      <c r="AW16" s="46">
        <v>239</v>
      </c>
      <c r="AX16" s="46">
        <v>138</v>
      </c>
      <c r="AY16" s="36">
        <v>370</v>
      </c>
      <c r="AZ16" s="40">
        <v>281</v>
      </c>
      <c r="BA16" s="48"/>
      <c r="BB16" s="48"/>
      <c r="BC16" s="48"/>
      <c r="BD16" s="50"/>
      <c r="BE16" s="49"/>
      <c r="BF16" s="54"/>
      <c r="BG16" s="48"/>
      <c r="BH16" s="48"/>
      <c r="BI16" s="50"/>
      <c r="BJ16" s="54"/>
      <c r="BK16" s="47" t="s">
        <v>1</v>
      </c>
      <c r="BL16" s="50"/>
      <c r="BM16" s="115"/>
      <c r="BN16" s="115"/>
      <c r="BO16" s="115"/>
      <c r="BP16" s="115"/>
      <c r="BQ16" s="115"/>
      <c r="BR16" s="46">
        <v>236</v>
      </c>
      <c r="BS16" s="46">
        <v>253</v>
      </c>
      <c r="BT16" s="46">
        <v>270</v>
      </c>
      <c r="BU16" s="46">
        <v>103</v>
      </c>
      <c r="BV16" s="46">
        <v>366</v>
      </c>
      <c r="BW16" s="47">
        <v>232</v>
      </c>
      <c r="BX16" s="37">
        <f t="shared" si="18"/>
        <v>259.60000000000002</v>
      </c>
      <c r="BY16" s="37">
        <f t="shared" si="7"/>
        <v>278.3</v>
      </c>
      <c r="BZ16" s="37">
        <f t="shared" si="7"/>
        <v>297</v>
      </c>
      <c r="CA16" s="37">
        <f t="shared" si="7"/>
        <v>113.30000000000001</v>
      </c>
      <c r="CB16" s="37">
        <f t="shared" si="7"/>
        <v>402.6</v>
      </c>
      <c r="CC16" s="37">
        <f t="shared" si="7"/>
        <v>255.20000000000002</v>
      </c>
      <c r="CD16" s="51">
        <v>68</v>
      </c>
      <c r="CE16" s="56"/>
      <c r="CF16" s="45">
        <v>25</v>
      </c>
      <c r="CG16" s="46"/>
      <c r="CH16" s="49"/>
      <c r="CI16" s="47" t="s">
        <v>1</v>
      </c>
      <c r="CJ16" s="48"/>
      <c r="CK16" s="48"/>
      <c r="CM16" s="36"/>
      <c r="CO16" s="144"/>
      <c r="CP16" s="145"/>
    </row>
    <row r="17" spans="1:94" s="57" customFormat="1" ht="51" customHeight="1" x14ac:dyDescent="0.25">
      <c r="A17" s="83"/>
      <c r="B17" s="83"/>
      <c r="C17" s="83"/>
      <c r="D17" s="83"/>
      <c r="E17" s="83"/>
      <c r="F17" s="83"/>
      <c r="G17" s="83"/>
      <c r="H17" s="83"/>
      <c r="I17" s="83"/>
      <c r="J17" s="84" t="str">
        <f t="shared" si="8"/>
        <v/>
      </c>
      <c r="K17" s="84" t="str">
        <f t="shared" si="9"/>
        <v/>
      </c>
      <c r="L17" s="150" t="str">
        <f t="shared" si="10"/>
        <v/>
      </c>
      <c r="M17" s="150" t="str">
        <f t="shared" si="0"/>
        <v/>
      </c>
      <c r="N17" s="82"/>
      <c r="O17" s="85" t="str">
        <f t="shared" si="11"/>
        <v/>
      </c>
      <c r="P17" s="82"/>
      <c r="Q17" s="15" t="str">
        <f t="shared" si="12"/>
        <v/>
      </c>
      <c r="R17" s="15" t="str">
        <f>IF('2014 Quote Calculator'!$AB17="-","-",IF('2014 Quote Calculator'!$AB17="","",ROUNDUP(IF(OR('2014 Quote Calculator'!$E17=$CF$6,'2014 Quote Calculator'!$E17=$CG$6,'2014 Quote Calculator'!$E17=$CH$6,'2014 Quote Calculator'!$E17=$CI$6),'2014 Quote Calculator'!$AB17,(1-$L17)*'2014 Quote Calculator'!$AB17),2)))</f>
        <v/>
      </c>
      <c r="S17" s="15" t="str">
        <f t="shared" si="13"/>
        <v/>
      </c>
      <c r="T17" s="15" t="str">
        <f>IF('2014 Quote Calculator'!$AD17="-","-",IF('2014 Quote Calculator'!$AD17="","",ROUNDUP(IF(OR('2014 Quote Calculator'!$H17=$CF$6,'2014 Quote Calculator'!$H17=$CG$6,'2014 Quote Calculator'!$H17=$CH$6,'2014 Quote Calculator'!$H17=$CI$6),'2014 Quote Calculator'!$AD17,(1-$L17)*'2014 Quote Calculator'!$AD17),2)))</f>
        <v/>
      </c>
      <c r="U17" s="15" t="str">
        <f t="shared" si="14"/>
        <v/>
      </c>
      <c r="V17" s="132"/>
      <c r="W17" s="18" t="str">
        <f t="shared" si="15"/>
        <v/>
      </c>
      <c r="X17" s="18" t="str">
        <f t="shared" si="1"/>
        <v/>
      </c>
      <c r="Y17" s="18" t="str">
        <f t="shared" si="16"/>
        <v/>
      </c>
      <c r="Z17" s="18" t="str">
        <f t="shared" si="3"/>
        <v/>
      </c>
      <c r="AA17" s="18" t="str">
        <f t="shared" si="17"/>
        <v/>
      </c>
      <c r="AB17" s="15" t="str">
        <f t="shared" si="4"/>
        <v/>
      </c>
      <c r="AC17" s="15" t="str">
        <f t="shared" si="5"/>
        <v/>
      </c>
      <c r="AD17" s="15" t="str">
        <f t="shared" si="6"/>
        <v/>
      </c>
      <c r="AE17" s="7"/>
      <c r="AF17" s="35">
        <v>864</v>
      </c>
      <c r="AG17" s="36">
        <v>157</v>
      </c>
      <c r="AH17" s="37">
        <v>176</v>
      </c>
      <c r="AI17" s="37">
        <v>228</v>
      </c>
      <c r="AJ17" s="37">
        <v>130</v>
      </c>
      <c r="AK17" s="38">
        <v>187</v>
      </c>
      <c r="AL17" s="36">
        <v>117</v>
      </c>
      <c r="AM17" s="37">
        <v>168</v>
      </c>
      <c r="AN17" s="39" t="s">
        <v>1</v>
      </c>
      <c r="AO17" s="36">
        <v>117</v>
      </c>
      <c r="AP17" s="40">
        <v>172</v>
      </c>
      <c r="AQ17" s="36">
        <v>398</v>
      </c>
      <c r="AR17" s="37">
        <v>249</v>
      </c>
      <c r="AS17" s="36">
        <v>398</v>
      </c>
      <c r="AT17" s="37">
        <v>249</v>
      </c>
      <c r="AU17" s="37">
        <v>672</v>
      </c>
      <c r="AV17" s="39">
        <v>458</v>
      </c>
      <c r="AW17" s="37">
        <v>275</v>
      </c>
      <c r="AX17" s="37">
        <v>164</v>
      </c>
      <c r="AY17" s="45">
        <v>431</v>
      </c>
      <c r="AZ17" s="48">
        <v>326</v>
      </c>
      <c r="BA17" s="40"/>
      <c r="BB17" s="40"/>
      <c r="BC17" s="40"/>
      <c r="BD17" s="50"/>
      <c r="BE17" s="42"/>
      <c r="BF17" s="42"/>
      <c r="BG17" s="40"/>
      <c r="BH17" s="40"/>
      <c r="BI17" s="50"/>
      <c r="BJ17" s="54"/>
      <c r="BK17" s="39" t="s">
        <v>1</v>
      </c>
      <c r="BL17" s="50"/>
      <c r="BM17" s="115"/>
      <c r="BN17" s="115"/>
      <c r="BO17" s="115"/>
      <c r="BP17" s="115"/>
      <c r="BQ17" s="115"/>
      <c r="BR17" s="37">
        <v>264</v>
      </c>
      <c r="BS17" s="37">
        <v>283</v>
      </c>
      <c r="BT17" s="37">
        <v>302</v>
      </c>
      <c r="BU17" s="37">
        <v>118</v>
      </c>
      <c r="BV17" s="37">
        <v>413</v>
      </c>
      <c r="BW17" s="39">
        <v>264</v>
      </c>
      <c r="BX17" s="37">
        <f t="shared" si="18"/>
        <v>290.40000000000003</v>
      </c>
      <c r="BY17" s="37">
        <f t="shared" si="7"/>
        <v>311.3</v>
      </c>
      <c r="BZ17" s="37">
        <f t="shared" si="7"/>
        <v>332.20000000000005</v>
      </c>
      <c r="CA17" s="37">
        <f t="shared" si="7"/>
        <v>129.80000000000001</v>
      </c>
      <c r="CB17" s="37">
        <f t="shared" si="7"/>
        <v>454.3</v>
      </c>
      <c r="CC17" s="37">
        <f t="shared" si="7"/>
        <v>290.40000000000003</v>
      </c>
      <c r="CD17" s="41">
        <v>81</v>
      </c>
      <c r="CE17" s="58"/>
      <c r="CF17" s="36">
        <v>28</v>
      </c>
      <c r="CG17" s="37"/>
      <c r="CH17" s="42"/>
      <c r="CI17" s="39" t="s">
        <v>1</v>
      </c>
      <c r="CJ17" s="40"/>
      <c r="CK17" s="40"/>
      <c r="CO17" s="144"/>
      <c r="CP17" s="145"/>
    </row>
    <row r="18" spans="1:94" s="57" customFormat="1" ht="51" customHeight="1" x14ac:dyDescent="0.25">
      <c r="A18" s="83"/>
      <c r="B18" s="83"/>
      <c r="C18" s="83"/>
      <c r="D18" s="83"/>
      <c r="E18" s="83"/>
      <c r="F18" s="83"/>
      <c r="G18" s="83"/>
      <c r="H18" s="83"/>
      <c r="I18" s="83"/>
      <c r="J18" s="84" t="str">
        <f t="shared" si="8"/>
        <v/>
      </c>
      <c r="K18" s="84" t="str">
        <f t="shared" si="9"/>
        <v/>
      </c>
      <c r="L18" s="150" t="str">
        <f t="shared" si="10"/>
        <v/>
      </c>
      <c r="M18" s="150" t="str">
        <f t="shared" si="0"/>
        <v/>
      </c>
      <c r="N18" s="82"/>
      <c r="O18" s="85" t="str">
        <f t="shared" si="11"/>
        <v/>
      </c>
      <c r="P18" s="82"/>
      <c r="Q18" s="15" t="str">
        <f t="shared" si="12"/>
        <v/>
      </c>
      <c r="R18" s="15" t="str">
        <f>IF('2014 Quote Calculator'!$AB18="-","-",IF('2014 Quote Calculator'!$AB18="","",ROUNDUP(IF(OR('2014 Quote Calculator'!$E18=$CF$6,'2014 Quote Calculator'!$E18=$CG$6,'2014 Quote Calculator'!$E18=$CH$6,'2014 Quote Calculator'!$E18=$CI$6),'2014 Quote Calculator'!$AB18,(1-$L18)*'2014 Quote Calculator'!$AB18),2)))</f>
        <v/>
      </c>
      <c r="S18" s="15" t="str">
        <f t="shared" si="13"/>
        <v/>
      </c>
      <c r="T18" s="15" t="str">
        <f>IF('2014 Quote Calculator'!$AD18="-","-",IF('2014 Quote Calculator'!$AD18="","",ROUNDUP(IF(OR('2014 Quote Calculator'!$H18=$CF$6,'2014 Quote Calculator'!$H18=$CG$6,'2014 Quote Calculator'!$H18=$CH$6,'2014 Quote Calculator'!$H18=$CI$6),'2014 Quote Calculator'!$AD18,(1-$L18)*'2014 Quote Calculator'!$AD18),2)))</f>
        <v/>
      </c>
      <c r="U18" s="15" t="str">
        <f t="shared" si="14"/>
        <v/>
      </c>
      <c r="V18" s="132"/>
      <c r="W18" s="18" t="str">
        <f t="shared" si="15"/>
        <v/>
      </c>
      <c r="X18" s="18" t="str">
        <f t="shared" si="1"/>
        <v/>
      </c>
      <c r="Y18" s="18" t="str">
        <f t="shared" si="16"/>
        <v/>
      </c>
      <c r="Z18" s="18" t="str">
        <f t="shared" si="3"/>
        <v/>
      </c>
      <c r="AA18" s="18" t="str">
        <f t="shared" si="17"/>
        <v/>
      </c>
      <c r="AB18" s="15" t="str">
        <f t="shared" si="4"/>
        <v/>
      </c>
      <c r="AC18" s="15" t="str">
        <f t="shared" si="5"/>
        <v/>
      </c>
      <c r="AD18" s="15" t="str">
        <f t="shared" si="6"/>
        <v/>
      </c>
      <c r="AE18" s="7"/>
      <c r="AF18" s="44">
        <v>1040</v>
      </c>
      <c r="AG18" s="45">
        <v>189</v>
      </c>
      <c r="AH18" s="46">
        <v>210</v>
      </c>
      <c r="AI18" s="46">
        <v>271</v>
      </c>
      <c r="AJ18" s="46">
        <v>160</v>
      </c>
      <c r="AK18" s="41">
        <v>224</v>
      </c>
      <c r="AL18" s="45">
        <v>141</v>
      </c>
      <c r="AM18" s="46">
        <v>200</v>
      </c>
      <c r="AN18" s="47" t="s">
        <v>1</v>
      </c>
      <c r="AO18" s="45">
        <v>141</v>
      </c>
      <c r="AP18" s="48">
        <v>203</v>
      </c>
      <c r="AQ18" s="45">
        <v>467</v>
      </c>
      <c r="AR18" s="46">
        <v>300</v>
      </c>
      <c r="AS18" s="45">
        <v>467</v>
      </c>
      <c r="AT18" s="46">
        <v>300</v>
      </c>
      <c r="AU18" s="46">
        <v>811</v>
      </c>
      <c r="AV18" s="47">
        <v>569</v>
      </c>
      <c r="AW18" s="46">
        <v>328</v>
      </c>
      <c r="AX18" s="46">
        <v>202</v>
      </c>
      <c r="AY18" s="36">
        <v>520</v>
      </c>
      <c r="AZ18" s="40">
        <v>422</v>
      </c>
      <c r="BA18" s="48"/>
      <c r="BB18" s="48"/>
      <c r="BC18" s="48"/>
      <c r="BD18" s="50"/>
      <c r="BE18" s="49"/>
      <c r="BF18" s="49"/>
      <c r="BG18" s="48"/>
      <c r="BH18" s="48"/>
      <c r="BI18" s="50"/>
      <c r="BJ18" s="54"/>
      <c r="BK18" s="47" t="s">
        <v>1</v>
      </c>
      <c r="BL18" s="50"/>
      <c r="BM18" s="115"/>
      <c r="BN18" s="115"/>
      <c r="BO18" s="115"/>
      <c r="BP18" s="115"/>
      <c r="BQ18" s="115"/>
      <c r="BR18" s="46">
        <v>304</v>
      </c>
      <c r="BS18" s="46">
        <v>324</v>
      </c>
      <c r="BT18" s="46">
        <v>346</v>
      </c>
      <c r="BU18" s="46">
        <v>142</v>
      </c>
      <c r="BV18" s="46">
        <v>479</v>
      </c>
      <c r="BW18" s="47">
        <v>312</v>
      </c>
      <c r="BX18" s="37">
        <f t="shared" si="18"/>
        <v>334.40000000000003</v>
      </c>
      <c r="BY18" s="37">
        <f t="shared" si="7"/>
        <v>356.40000000000003</v>
      </c>
      <c r="BZ18" s="37">
        <f t="shared" si="7"/>
        <v>380.6</v>
      </c>
      <c r="CA18" s="37">
        <f t="shared" si="7"/>
        <v>156.20000000000002</v>
      </c>
      <c r="CB18" s="37">
        <f t="shared" si="7"/>
        <v>526.90000000000009</v>
      </c>
      <c r="CC18" s="37">
        <f t="shared" si="7"/>
        <v>343.20000000000005</v>
      </c>
      <c r="CD18" s="51">
        <v>101</v>
      </c>
      <c r="CE18" s="56"/>
      <c r="CF18" s="45">
        <v>33</v>
      </c>
      <c r="CG18" s="46"/>
      <c r="CH18" s="49"/>
      <c r="CI18" s="47" t="s">
        <v>1</v>
      </c>
      <c r="CJ18" s="48"/>
      <c r="CK18" s="48"/>
      <c r="CO18" s="144"/>
      <c r="CP18" s="145"/>
    </row>
    <row r="19" spans="1:94" s="57" customFormat="1" ht="51" customHeight="1" x14ac:dyDescent="0.25">
      <c r="A19" s="83"/>
      <c r="B19" s="83"/>
      <c r="C19" s="83"/>
      <c r="D19" s="83"/>
      <c r="E19" s="83"/>
      <c r="F19" s="83"/>
      <c r="G19" s="83"/>
      <c r="H19" s="83"/>
      <c r="I19" s="83"/>
      <c r="J19" s="84" t="str">
        <f t="shared" si="8"/>
        <v/>
      </c>
      <c r="K19" s="84" t="str">
        <f t="shared" si="9"/>
        <v/>
      </c>
      <c r="L19" s="150" t="str">
        <f t="shared" si="10"/>
        <v/>
      </c>
      <c r="M19" s="150" t="str">
        <f t="shared" si="0"/>
        <v/>
      </c>
      <c r="N19" s="82"/>
      <c r="O19" s="85" t="str">
        <f t="shared" si="11"/>
        <v/>
      </c>
      <c r="P19" s="82"/>
      <c r="Q19" s="15" t="str">
        <f t="shared" si="12"/>
        <v/>
      </c>
      <c r="R19" s="15" t="str">
        <f>IF('2014 Quote Calculator'!$AB19="-","-",IF('2014 Quote Calculator'!$AB19="","",ROUNDUP(IF(OR('2014 Quote Calculator'!$E19=$CF$6,'2014 Quote Calculator'!$E19=$CG$6,'2014 Quote Calculator'!$E19=$CH$6,'2014 Quote Calculator'!$E19=$CI$6),'2014 Quote Calculator'!$AB19,(1-$L19)*'2014 Quote Calculator'!$AB19),2)))</f>
        <v/>
      </c>
      <c r="S19" s="15" t="str">
        <f t="shared" si="13"/>
        <v/>
      </c>
      <c r="T19" s="15" t="str">
        <f>IF('2014 Quote Calculator'!$AD19="-","-",IF('2014 Quote Calculator'!$AD19="","",ROUNDUP(IF(OR('2014 Quote Calculator'!$H19=$CF$6,'2014 Quote Calculator'!$H19=$CG$6,'2014 Quote Calculator'!$H19=$CH$6,'2014 Quote Calculator'!$H19=$CI$6),'2014 Quote Calculator'!$AD19,(1-$L19)*'2014 Quote Calculator'!$AD19),2)))</f>
        <v/>
      </c>
      <c r="U19" s="15" t="str">
        <f t="shared" si="14"/>
        <v/>
      </c>
      <c r="V19" s="132"/>
      <c r="W19" s="18" t="str">
        <f t="shared" si="15"/>
        <v/>
      </c>
      <c r="X19" s="18" t="str">
        <f t="shared" si="1"/>
        <v/>
      </c>
      <c r="Y19" s="18" t="str">
        <f t="shared" si="16"/>
        <v/>
      </c>
      <c r="Z19" s="18" t="str">
        <f t="shared" si="3"/>
        <v/>
      </c>
      <c r="AA19" s="18" t="str">
        <f t="shared" si="17"/>
        <v/>
      </c>
      <c r="AB19" s="15" t="str">
        <f t="shared" si="4"/>
        <v/>
      </c>
      <c r="AC19" s="15" t="str">
        <f t="shared" si="5"/>
        <v/>
      </c>
      <c r="AD19" s="15" t="str">
        <f t="shared" si="6"/>
        <v/>
      </c>
      <c r="AE19" s="7"/>
      <c r="AF19" s="35">
        <v>1280</v>
      </c>
      <c r="AG19" s="36">
        <v>216</v>
      </c>
      <c r="AH19" s="37">
        <v>238</v>
      </c>
      <c r="AI19" s="37">
        <v>305</v>
      </c>
      <c r="AJ19" s="37">
        <v>184</v>
      </c>
      <c r="AK19" s="38">
        <v>253</v>
      </c>
      <c r="AL19" s="36">
        <v>161</v>
      </c>
      <c r="AM19" s="37">
        <v>226</v>
      </c>
      <c r="AN19" s="39" t="s">
        <v>1</v>
      </c>
      <c r="AO19" s="36">
        <v>161</v>
      </c>
      <c r="AP19" s="40">
        <v>229</v>
      </c>
      <c r="AQ19" s="36">
        <v>523</v>
      </c>
      <c r="AR19" s="37">
        <v>341</v>
      </c>
      <c r="AS19" s="36">
        <v>523</v>
      </c>
      <c r="AT19" s="37">
        <v>341</v>
      </c>
      <c r="AU19" s="37">
        <v>925</v>
      </c>
      <c r="AV19" s="39">
        <v>661</v>
      </c>
      <c r="AW19" s="37">
        <v>370</v>
      </c>
      <c r="AX19" s="37">
        <v>234</v>
      </c>
      <c r="AY19" s="45">
        <v>594</v>
      </c>
      <c r="AZ19" s="48">
        <v>465</v>
      </c>
      <c r="BA19" s="40"/>
      <c r="BB19" s="40"/>
      <c r="BC19" s="40"/>
      <c r="BD19" s="39" t="s">
        <v>1</v>
      </c>
      <c r="BE19" s="42"/>
      <c r="BF19" s="42"/>
      <c r="BG19" s="40"/>
      <c r="BH19" s="40"/>
      <c r="BI19" s="50"/>
      <c r="BJ19" s="54"/>
      <c r="BK19" s="39" t="s">
        <v>1</v>
      </c>
      <c r="BL19" s="39" t="s">
        <v>1</v>
      </c>
      <c r="BM19" s="40"/>
      <c r="BN19" s="40"/>
      <c r="BO19" s="40"/>
      <c r="BP19" s="40"/>
      <c r="BQ19" s="40"/>
      <c r="BR19" s="37">
        <v>336</v>
      </c>
      <c r="BS19" s="37">
        <v>358</v>
      </c>
      <c r="BT19" s="37">
        <v>380</v>
      </c>
      <c r="BU19" s="37">
        <v>161</v>
      </c>
      <c r="BV19" s="37">
        <v>532</v>
      </c>
      <c r="BW19" s="39">
        <v>350</v>
      </c>
      <c r="BX19" s="37">
        <f t="shared" si="18"/>
        <v>369.6</v>
      </c>
      <c r="BY19" s="37">
        <f t="shared" si="7"/>
        <v>393.8</v>
      </c>
      <c r="BZ19" s="37">
        <f t="shared" si="7"/>
        <v>418.00000000000006</v>
      </c>
      <c r="CA19" s="37">
        <f t="shared" si="7"/>
        <v>177.10000000000002</v>
      </c>
      <c r="CB19" s="37">
        <f t="shared" si="7"/>
        <v>585.20000000000005</v>
      </c>
      <c r="CC19" s="37">
        <f t="shared" si="7"/>
        <v>385.00000000000006</v>
      </c>
      <c r="CD19" s="41">
        <v>117</v>
      </c>
      <c r="CE19" s="58"/>
      <c r="CF19" s="36">
        <v>37</v>
      </c>
      <c r="CG19" s="37"/>
      <c r="CH19" s="42"/>
      <c r="CI19" s="39" t="s">
        <v>1</v>
      </c>
      <c r="CJ19" s="40"/>
      <c r="CK19" s="40"/>
      <c r="CO19" s="144"/>
      <c r="CP19" s="145"/>
    </row>
    <row r="20" spans="1:94" s="57" customFormat="1" ht="51" customHeight="1" x14ac:dyDescent="0.25">
      <c r="A20" s="83"/>
      <c r="B20" s="83"/>
      <c r="C20" s="83"/>
      <c r="D20" s="83"/>
      <c r="E20" s="83"/>
      <c r="F20" s="83"/>
      <c r="G20" s="83"/>
      <c r="H20" s="83"/>
      <c r="I20" s="83"/>
      <c r="J20" s="84" t="str">
        <f t="shared" si="8"/>
        <v/>
      </c>
      <c r="K20" s="84" t="str">
        <f t="shared" si="9"/>
        <v/>
      </c>
      <c r="L20" s="150" t="str">
        <f t="shared" si="10"/>
        <v/>
      </c>
      <c r="M20" s="150" t="str">
        <f t="shared" si="0"/>
        <v/>
      </c>
      <c r="N20" s="82"/>
      <c r="O20" s="85" t="str">
        <f t="shared" si="11"/>
        <v/>
      </c>
      <c r="P20" s="82"/>
      <c r="Q20" s="15" t="str">
        <f t="shared" si="12"/>
        <v/>
      </c>
      <c r="R20" s="15" t="str">
        <f>IF('2014 Quote Calculator'!$AB20="-","-",IF('2014 Quote Calculator'!$AB20="","",ROUNDUP(IF(OR('2014 Quote Calculator'!$E20=$CF$6,'2014 Quote Calculator'!$E20=$CG$6,'2014 Quote Calculator'!$E20=$CH$6,'2014 Quote Calculator'!$E20=$CI$6),'2014 Quote Calculator'!$AB20,(1-$L20)*'2014 Quote Calculator'!$AB20),2)))</f>
        <v/>
      </c>
      <c r="S20" s="15" t="str">
        <f t="shared" si="13"/>
        <v/>
      </c>
      <c r="T20" s="15" t="str">
        <f>IF('2014 Quote Calculator'!$AD20="-","-",IF('2014 Quote Calculator'!$AD20="","",ROUNDUP(IF(OR('2014 Quote Calculator'!$H20=$CF$6,'2014 Quote Calculator'!$H20=$CG$6,'2014 Quote Calculator'!$H20=$CH$6,'2014 Quote Calculator'!$H20=$CI$6),'2014 Quote Calculator'!$AD20,(1-$L20)*'2014 Quote Calculator'!$AD20),2)))</f>
        <v/>
      </c>
      <c r="U20" s="15" t="str">
        <f t="shared" si="14"/>
        <v/>
      </c>
      <c r="V20" s="132"/>
      <c r="W20" s="18" t="str">
        <f t="shared" si="15"/>
        <v/>
      </c>
      <c r="X20" s="18" t="str">
        <f t="shared" si="1"/>
        <v/>
      </c>
      <c r="Y20" s="18" t="str">
        <f t="shared" si="16"/>
        <v/>
      </c>
      <c r="Z20" s="18" t="str">
        <f t="shared" si="3"/>
        <v/>
      </c>
      <c r="AA20" s="18" t="str">
        <f t="shared" si="17"/>
        <v/>
      </c>
      <c r="AB20" s="15" t="str">
        <f t="shared" si="4"/>
        <v/>
      </c>
      <c r="AC20" s="15" t="str">
        <f t="shared" si="5"/>
        <v/>
      </c>
      <c r="AD20" s="15" t="str">
        <f t="shared" si="6"/>
        <v/>
      </c>
      <c r="AE20" s="7"/>
      <c r="AF20" s="44">
        <v>1350</v>
      </c>
      <c r="AG20" s="45">
        <v>242</v>
      </c>
      <c r="AH20" s="46">
        <v>265</v>
      </c>
      <c r="AI20" s="46">
        <v>339</v>
      </c>
      <c r="AJ20" s="46">
        <v>208</v>
      </c>
      <c r="AK20" s="41">
        <v>282</v>
      </c>
      <c r="AL20" s="45">
        <v>181</v>
      </c>
      <c r="AM20" s="46">
        <v>252</v>
      </c>
      <c r="AN20" s="47" t="s">
        <v>1</v>
      </c>
      <c r="AO20" s="45">
        <v>181</v>
      </c>
      <c r="AP20" s="48">
        <v>258</v>
      </c>
      <c r="AQ20" s="45">
        <v>577</v>
      </c>
      <c r="AR20" s="46">
        <v>382</v>
      </c>
      <c r="AS20" s="45">
        <v>577</v>
      </c>
      <c r="AT20" s="46">
        <v>382</v>
      </c>
      <c r="AU20" s="46">
        <v>1040</v>
      </c>
      <c r="AV20" s="47">
        <v>754</v>
      </c>
      <c r="AW20" s="46">
        <v>412</v>
      </c>
      <c r="AX20" s="46">
        <v>266</v>
      </c>
      <c r="AY20" s="36">
        <v>667</v>
      </c>
      <c r="AZ20" s="40">
        <v>526</v>
      </c>
      <c r="BA20" s="48"/>
      <c r="BB20" s="48"/>
      <c r="BC20" s="48"/>
      <c r="BD20" s="47" t="s">
        <v>1</v>
      </c>
      <c r="BE20" s="49"/>
      <c r="BF20" s="49"/>
      <c r="BG20" s="48"/>
      <c r="BH20" s="48"/>
      <c r="BI20" s="50"/>
      <c r="BJ20" s="54"/>
      <c r="BK20" s="50" t="s">
        <v>45</v>
      </c>
      <c r="BL20" s="47" t="s">
        <v>1</v>
      </c>
      <c r="BM20" s="48"/>
      <c r="BN20" s="48"/>
      <c r="BO20" s="48"/>
      <c r="BP20" s="48"/>
      <c r="BQ20" s="48"/>
      <c r="BR20" s="46">
        <v>366</v>
      </c>
      <c r="BS20" s="46">
        <v>389</v>
      </c>
      <c r="BT20" s="46">
        <v>414</v>
      </c>
      <c r="BU20" s="46">
        <v>179</v>
      </c>
      <c r="BV20" s="46">
        <v>583</v>
      </c>
      <c r="BW20" s="47">
        <v>387</v>
      </c>
      <c r="BX20" s="37">
        <f t="shared" si="18"/>
        <v>402.6</v>
      </c>
      <c r="BY20" s="37">
        <f t="shared" si="7"/>
        <v>427.90000000000003</v>
      </c>
      <c r="BZ20" s="37">
        <f t="shared" si="7"/>
        <v>455.40000000000003</v>
      </c>
      <c r="CA20" s="37">
        <f t="shared" si="7"/>
        <v>196.9</v>
      </c>
      <c r="CB20" s="37">
        <f t="shared" si="7"/>
        <v>641.30000000000007</v>
      </c>
      <c r="CC20" s="37">
        <f t="shared" si="7"/>
        <v>425.70000000000005</v>
      </c>
      <c r="CD20" s="51">
        <v>133</v>
      </c>
      <c r="CE20" s="56"/>
      <c r="CF20" s="45">
        <v>40</v>
      </c>
      <c r="CG20" s="46"/>
      <c r="CH20" s="49"/>
      <c r="CI20" s="47" t="s">
        <v>1</v>
      </c>
      <c r="CJ20" s="48"/>
      <c r="CK20" s="48"/>
      <c r="CO20" s="144"/>
      <c r="CP20" s="145"/>
    </row>
    <row r="21" spans="1:94" s="57" customFormat="1" ht="51" customHeight="1" x14ac:dyDescent="0.25">
      <c r="A21" s="83"/>
      <c r="B21" s="83"/>
      <c r="C21" s="83"/>
      <c r="D21" s="83"/>
      <c r="E21" s="83"/>
      <c r="F21" s="83"/>
      <c r="G21" s="83"/>
      <c r="H21" s="83"/>
      <c r="I21" s="83"/>
      <c r="J21" s="84" t="str">
        <f t="shared" si="8"/>
        <v/>
      </c>
      <c r="K21" s="84" t="str">
        <f t="shared" si="9"/>
        <v/>
      </c>
      <c r="L21" s="150" t="str">
        <f t="shared" si="10"/>
        <v/>
      </c>
      <c r="M21" s="150" t="str">
        <f t="shared" si="0"/>
        <v/>
      </c>
      <c r="N21" s="82"/>
      <c r="O21" s="85" t="str">
        <f t="shared" si="11"/>
        <v/>
      </c>
      <c r="P21" s="82"/>
      <c r="Q21" s="15" t="str">
        <f t="shared" si="12"/>
        <v/>
      </c>
      <c r="R21" s="15" t="str">
        <f>IF('2014 Quote Calculator'!$AB21="-","-",IF('2014 Quote Calculator'!$AB21="","",ROUNDUP(IF(OR('2014 Quote Calculator'!$E21=$CF$6,'2014 Quote Calculator'!$E21=$CG$6,'2014 Quote Calculator'!$E21=$CH$6,'2014 Quote Calculator'!$E21=$CI$6),'2014 Quote Calculator'!$AB21,(1-$L21)*'2014 Quote Calculator'!$AB21),2)))</f>
        <v/>
      </c>
      <c r="S21" s="15" t="str">
        <f t="shared" si="13"/>
        <v/>
      </c>
      <c r="T21" s="15" t="str">
        <f>IF('2014 Quote Calculator'!$AD21="-","-",IF('2014 Quote Calculator'!$AD21="","",ROUNDUP(IF(OR('2014 Quote Calculator'!$H21=$CF$6,'2014 Quote Calculator'!$H21=$CG$6,'2014 Quote Calculator'!$H21=$CH$6,'2014 Quote Calculator'!$H21=$CI$6),'2014 Quote Calculator'!$AD21,(1-$L21)*'2014 Quote Calculator'!$AD21),2)))</f>
        <v/>
      </c>
      <c r="U21" s="15" t="str">
        <f t="shared" si="14"/>
        <v/>
      </c>
      <c r="V21" s="132"/>
      <c r="W21" s="18" t="str">
        <f t="shared" si="15"/>
        <v/>
      </c>
      <c r="X21" s="18" t="str">
        <f t="shared" si="1"/>
        <v/>
      </c>
      <c r="Y21" s="18" t="str">
        <f t="shared" si="16"/>
        <v/>
      </c>
      <c r="Z21" s="18" t="str">
        <f t="shared" si="3"/>
        <v/>
      </c>
      <c r="AA21" s="18" t="str">
        <f t="shared" si="17"/>
        <v/>
      </c>
      <c r="AB21" s="15" t="str">
        <f t="shared" si="4"/>
        <v/>
      </c>
      <c r="AC21" s="15" t="str">
        <f t="shared" si="5"/>
        <v/>
      </c>
      <c r="AD21" s="15" t="str">
        <f t="shared" si="6"/>
        <v/>
      </c>
      <c r="AE21" s="7"/>
      <c r="AF21" s="35">
        <v>1536</v>
      </c>
      <c r="AG21" s="36">
        <v>265</v>
      </c>
      <c r="AH21" s="37">
        <v>289</v>
      </c>
      <c r="AI21" s="37">
        <v>369</v>
      </c>
      <c r="AJ21" s="37">
        <v>230</v>
      </c>
      <c r="AK21" s="38">
        <v>308</v>
      </c>
      <c r="AL21" s="36">
        <v>198</v>
      </c>
      <c r="AM21" s="37">
        <v>275</v>
      </c>
      <c r="AN21" s="39" t="s">
        <v>1</v>
      </c>
      <c r="AO21" s="36">
        <v>198</v>
      </c>
      <c r="AP21" s="40">
        <v>286</v>
      </c>
      <c r="AQ21" s="36">
        <v>624</v>
      </c>
      <c r="AR21" s="37">
        <v>418</v>
      </c>
      <c r="AS21" s="36">
        <v>624</v>
      </c>
      <c r="AT21" s="37">
        <v>418</v>
      </c>
      <c r="AU21" s="37">
        <v>1160</v>
      </c>
      <c r="AV21" s="39">
        <v>835</v>
      </c>
      <c r="AW21" s="37">
        <v>448</v>
      </c>
      <c r="AX21" s="37">
        <v>294</v>
      </c>
      <c r="AY21" s="45">
        <v>732</v>
      </c>
      <c r="AZ21" s="48">
        <v>581</v>
      </c>
      <c r="BA21" s="40"/>
      <c r="BB21" s="40"/>
      <c r="BC21" s="40"/>
      <c r="BD21" s="39" t="s">
        <v>1</v>
      </c>
      <c r="BE21" s="42"/>
      <c r="BF21" s="42"/>
      <c r="BG21" s="40"/>
      <c r="BH21" s="40"/>
      <c r="BI21" s="50"/>
      <c r="BJ21" s="54"/>
      <c r="BK21" s="50"/>
      <c r="BL21" s="39" t="s">
        <v>1</v>
      </c>
      <c r="BM21" s="40"/>
      <c r="BN21" s="40"/>
      <c r="BO21" s="40"/>
      <c r="BP21" s="40"/>
      <c r="BQ21" s="40"/>
      <c r="BR21" s="37">
        <v>393</v>
      </c>
      <c r="BS21" s="37">
        <v>417</v>
      </c>
      <c r="BT21" s="37">
        <v>443</v>
      </c>
      <c r="BU21" s="37">
        <v>196</v>
      </c>
      <c r="BV21" s="37">
        <v>627</v>
      </c>
      <c r="BW21" s="39">
        <v>420</v>
      </c>
      <c r="BX21" s="37">
        <f t="shared" si="18"/>
        <v>432.3</v>
      </c>
      <c r="BY21" s="37">
        <f t="shared" si="7"/>
        <v>458.70000000000005</v>
      </c>
      <c r="BZ21" s="37">
        <f t="shared" si="7"/>
        <v>487.3</v>
      </c>
      <c r="CA21" s="37">
        <f t="shared" si="7"/>
        <v>215.60000000000002</v>
      </c>
      <c r="CB21" s="37">
        <f t="shared" si="7"/>
        <v>689.7</v>
      </c>
      <c r="CC21" s="37">
        <f t="shared" si="7"/>
        <v>462.00000000000006</v>
      </c>
      <c r="CD21" s="41">
        <v>148</v>
      </c>
      <c r="CE21" s="58"/>
      <c r="CF21" s="36">
        <v>42</v>
      </c>
      <c r="CG21" s="37"/>
      <c r="CH21" s="42"/>
      <c r="CI21" s="39" t="s">
        <v>1</v>
      </c>
      <c r="CJ21" s="40"/>
      <c r="CK21" s="40"/>
      <c r="CO21" s="144"/>
      <c r="CP21" s="145"/>
    </row>
    <row r="22" spans="1:94" s="57" customFormat="1" ht="51" customHeight="1" x14ac:dyDescent="0.25">
      <c r="A22" s="83"/>
      <c r="B22" s="83"/>
      <c r="C22" s="83"/>
      <c r="D22" s="83"/>
      <c r="E22" s="83"/>
      <c r="F22" s="83"/>
      <c r="G22" s="83"/>
      <c r="H22" s="83"/>
      <c r="I22" s="83"/>
      <c r="J22" s="84" t="str">
        <f t="shared" si="8"/>
        <v/>
      </c>
      <c r="K22" s="84" t="str">
        <f t="shared" si="9"/>
        <v/>
      </c>
      <c r="L22" s="150" t="str">
        <f t="shared" si="10"/>
        <v/>
      </c>
      <c r="M22" s="150" t="str">
        <f t="shared" si="0"/>
        <v/>
      </c>
      <c r="N22" s="82"/>
      <c r="O22" s="85" t="str">
        <f t="shared" si="11"/>
        <v/>
      </c>
      <c r="P22" s="82"/>
      <c r="Q22" s="15" t="str">
        <f t="shared" si="12"/>
        <v/>
      </c>
      <c r="R22" s="15" t="str">
        <f>IF('2014 Quote Calculator'!$AB22="-","-",IF('2014 Quote Calculator'!$AB22="","",ROUNDUP(IF(OR('2014 Quote Calculator'!$E22=$CF$6,'2014 Quote Calculator'!$E22=$CG$6,'2014 Quote Calculator'!$E22=$CH$6,'2014 Quote Calculator'!$E22=$CI$6),'2014 Quote Calculator'!$AB22,(1-$L22)*'2014 Quote Calculator'!$AB22),2)))</f>
        <v/>
      </c>
      <c r="S22" s="15" t="str">
        <f t="shared" si="13"/>
        <v/>
      </c>
      <c r="T22" s="15" t="str">
        <f>IF('2014 Quote Calculator'!$AD22="-","-",IF('2014 Quote Calculator'!$AD22="","",ROUNDUP(IF(OR('2014 Quote Calculator'!$H22=$CF$6,'2014 Quote Calculator'!$H22=$CG$6,'2014 Quote Calculator'!$H22=$CH$6,'2014 Quote Calculator'!$H22=$CI$6),'2014 Quote Calculator'!$AD22,(1-$L22)*'2014 Quote Calculator'!$AD22),2)))</f>
        <v/>
      </c>
      <c r="U22" s="15" t="str">
        <f t="shared" si="14"/>
        <v/>
      </c>
      <c r="V22" s="132"/>
      <c r="W22" s="18" t="str">
        <f t="shared" si="15"/>
        <v/>
      </c>
      <c r="X22" s="18" t="str">
        <f t="shared" si="1"/>
        <v/>
      </c>
      <c r="Y22" s="18" t="str">
        <f t="shared" si="16"/>
        <v/>
      </c>
      <c r="Z22" s="18" t="str">
        <f t="shared" si="3"/>
        <v/>
      </c>
      <c r="AA22" s="18" t="str">
        <f t="shared" si="17"/>
        <v/>
      </c>
      <c r="AB22" s="15" t="str">
        <f t="shared" si="4"/>
        <v/>
      </c>
      <c r="AC22" s="15" t="str">
        <f t="shared" si="5"/>
        <v/>
      </c>
      <c r="AD22" s="15" t="str">
        <f t="shared" si="6"/>
        <v/>
      </c>
      <c r="AE22" s="7"/>
      <c r="AF22" s="44">
        <v>1944</v>
      </c>
      <c r="AG22" s="45">
        <v>321</v>
      </c>
      <c r="AH22" s="46">
        <v>346</v>
      </c>
      <c r="AI22" s="46">
        <v>439</v>
      </c>
      <c r="AJ22" s="46">
        <v>283</v>
      </c>
      <c r="AK22" s="41">
        <v>368</v>
      </c>
      <c r="AL22" s="45">
        <v>240</v>
      </c>
      <c r="AM22" s="46">
        <v>328</v>
      </c>
      <c r="AN22" s="47" t="s">
        <v>1</v>
      </c>
      <c r="AO22" s="45">
        <v>240</v>
      </c>
      <c r="AP22" s="48">
        <v>472</v>
      </c>
      <c r="AQ22" s="45">
        <v>728</v>
      </c>
      <c r="AR22" s="46">
        <v>504</v>
      </c>
      <c r="AS22" s="45">
        <v>728</v>
      </c>
      <c r="AT22" s="46">
        <v>504</v>
      </c>
      <c r="AU22" s="46">
        <v>1378</v>
      </c>
      <c r="AV22" s="47">
        <v>928</v>
      </c>
      <c r="AW22" s="46">
        <v>532</v>
      </c>
      <c r="AX22" s="46">
        <v>364</v>
      </c>
      <c r="AY22" s="36">
        <v>887</v>
      </c>
      <c r="AZ22" s="40">
        <v>708</v>
      </c>
      <c r="BA22" s="48"/>
      <c r="BB22" s="48"/>
      <c r="BC22" s="48"/>
      <c r="BD22" s="47" t="s">
        <v>1</v>
      </c>
      <c r="BE22" s="49"/>
      <c r="BF22" s="49"/>
      <c r="BG22" s="48"/>
      <c r="BH22" s="48"/>
      <c r="BI22" s="50"/>
      <c r="BJ22" s="54"/>
      <c r="BK22" s="50"/>
      <c r="BL22" s="47" t="s">
        <v>1</v>
      </c>
      <c r="BM22" s="48"/>
      <c r="BN22" s="48"/>
      <c r="BO22" s="48"/>
      <c r="BP22" s="48"/>
      <c r="BQ22" s="48"/>
      <c r="BR22" s="46">
        <v>449</v>
      </c>
      <c r="BS22" s="46">
        <v>474</v>
      </c>
      <c r="BT22" s="46">
        <v>504</v>
      </c>
      <c r="BU22" s="46">
        <v>235</v>
      </c>
      <c r="BV22" s="46">
        <v>721</v>
      </c>
      <c r="BW22" s="47">
        <v>496</v>
      </c>
      <c r="BX22" s="37">
        <f t="shared" si="18"/>
        <v>493.90000000000003</v>
      </c>
      <c r="BY22" s="37">
        <f t="shared" si="7"/>
        <v>521.40000000000009</v>
      </c>
      <c r="BZ22" s="37">
        <f t="shared" si="7"/>
        <v>554.40000000000009</v>
      </c>
      <c r="CA22" s="37">
        <f t="shared" si="7"/>
        <v>258.5</v>
      </c>
      <c r="CB22" s="37">
        <f t="shared" si="7"/>
        <v>793.1</v>
      </c>
      <c r="CC22" s="37">
        <f t="shared" si="7"/>
        <v>545.6</v>
      </c>
      <c r="CD22" s="51">
        <v>183</v>
      </c>
      <c r="CE22" s="59"/>
      <c r="CF22" s="45">
        <v>50</v>
      </c>
      <c r="CG22" s="46"/>
      <c r="CH22" s="49"/>
      <c r="CI22" s="47" t="s">
        <v>1</v>
      </c>
      <c r="CJ22" s="48"/>
      <c r="CK22" s="48"/>
      <c r="CO22" s="144"/>
      <c r="CP22" s="145"/>
    </row>
    <row r="23" spans="1:94" s="57" customFormat="1" ht="51" customHeight="1" x14ac:dyDescent="0.25">
      <c r="A23" s="83"/>
      <c r="B23" s="83"/>
      <c r="C23" s="83"/>
      <c r="D23" s="83"/>
      <c r="E23" s="83"/>
      <c r="F23" s="83"/>
      <c r="G23" s="83"/>
      <c r="H23" s="83"/>
      <c r="I23" s="83"/>
      <c r="J23" s="84" t="str">
        <f t="shared" si="8"/>
        <v/>
      </c>
      <c r="K23" s="84" t="str">
        <f t="shared" si="9"/>
        <v/>
      </c>
      <c r="L23" s="150" t="str">
        <f t="shared" si="10"/>
        <v/>
      </c>
      <c r="M23" s="150" t="str">
        <f t="shared" si="0"/>
        <v/>
      </c>
      <c r="N23" s="82"/>
      <c r="O23" s="85" t="str">
        <f t="shared" si="11"/>
        <v/>
      </c>
      <c r="P23" s="82"/>
      <c r="Q23" s="15" t="str">
        <f t="shared" si="12"/>
        <v/>
      </c>
      <c r="R23" s="15" t="str">
        <f>IF('2014 Quote Calculator'!$AB23="-","-",IF('2014 Quote Calculator'!$AB23="","",ROUNDUP(IF(OR('2014 Quote Calculator'!$E23=$CF$6,'2014 Quote Calculator'!$E23=$CG$6,'2014 Quote Calculator'!$E23=$CH$6,'2014 Quote Calculator'!$E23=$CI$6),'2014 Quote Calculator'!$AB23,(1-$L23)*'2014 Quote Calculator'!$AB23),2)))</f>
        <v/>
      </c>
      <c r="S23" s="15" t="str">
        <f t="shared" si="13"/>
        <v/>
      </c>
      <c r="T23" s="15" t="str">
        <f>IF('2014 Quote Calculator'!$AD23="-","-",IF('2014 Quote Calculator'!$AD23="","",ROUNDUP(IF(OR('2014 Quote Calculator'!$H23=$CF$6,'2014 Quote Calculator'!$H23=$CG$6,'2014 Quote Calculator'!$H23=$CH$6,'2014 Quote Calculator'!$H23=$CI$6),'2014 Quote Calculator'!$AD23,(1-$L23)*'2014 Quote Calculator'!$AD23),2)))</f>
        <v/>
      </c>
      <c r="U23" s="15" t="str">
        <f t="shared" si="14"/>
        <v/>
      </c>
      <c r="V23" s="132"/>
      <c r="W23" s="18" t="str">
        <f t="shared" si="15"/>
        <v/>
      </c>
      <c r="X23" s="18" t="str">
        <f t="shared" si="1"/>
        <v/>
      </c>
      <c r="Y23" s="18" t="str">
        <f t="shared" si="16"/>
        <v/>
      </c>
      <c r="Z23" s="18" t="str">
        <f t="shared" si="3"/>
        <v/>
      </c>
      <c r="AA23" s="18" t="str">
        <f t="shared" si="17"/>
        <v/>
      </c>
      <c r="AB23" s="15" t="str">
        <f t="shared" si="4"/>
        <v/>
      </c>
      <c r="AC23" s="15" t="str">
        <f t="shared" si="5"/>
        <v/>
      </c>
      <c r="AD23" s="15" t="str">
        <f t="shared" si="6"/>
        <v/>
      </c>
      <c r="AE23" s="7"/>
      <c r="AF23" s="35">
        <v>2400</v>
      </c>
      <c r="AG23" s="36">
        <v>374</v>
      </c>
      <c r="AH23" s="37">
        <v>398</v>
      </c>
      <c r="AI23" s="37">
        <v>503</v>
      </c>
      <c r="AJ23" s="37">
        <v>335</v>
      </c>
      <c r="AK23" s="38">
        <v>423</v>
      </c>
      <c r="AL23" s="36">
        <v>280</v>
      </c>
      <c r="AM23" s="37">
        <v>377</v>
      </c>
      <c r="AN23" s="39" t="s">
        <v>1</v>
      </c>
      <c r="AO23" s="36">
        <v>280</v>
      </c>
      <c r="AP23" s="40">
        <v>546</v>
      </c>
      <c r="AQ23" s="36">
        <v>815</v>
      </c>
      <c r="AR23" s="37">
        <v>585</v>
      </c>
      <c r="AS23" s="36">
        <v>815</v>
      </c>
      <c r="AT23" s="37">
        <v>585</v>
      </c>
      <c r="AU23" s="37">
        <v>1606</v>
      </c>
      <c r="AV23" s="39">
        <v>1190</v>
      </c>
      <c r="AW23" s="37">
        <v>606</v>
      </c>
      <c r="AX23" s="37">
        <v>433</v>
      </c>
      <c r="AY23" s="45">
        <v>1033</v>
      </c>
      <c r="AZ23" s="48">
        <v>829</v>
      </c>
      <c r="BA23" s="40"/>
      <c r="BB23" s="40"/>
      <c r="BC23" s="40"/>
      <c r="BD23" s="39" t="s">
        <v>1</v>
      </c>
      <c r="BE23" s="42"/>
      <c r="BF23" s="42"/>
      <c r="BG23" s="40"/>
      <c r="BH23" s="40"/>
      <c r="BI23" s="50"/>
      <c r="BJ23" s="54"/>
      <c r="BK23" s="50"/>
      <c r="BL23" s="39" t="s">
        <v>1</v>
      </c>
      <c r="BM23" s="40"/>
      <c r="BN23" s="40"/>
      <c r="BO23" s="40"/>
      <c r="BP23" s="40"/>
      <c r="BQ23" s="40"/>
      <c r="BR23" s="37">
        <v>493</v>
      </c>
      <c r="BS23" s="37">
        <v>518</v>
      </c>
      <c r="BT23" s="37">
        <v>550</v>
      </c>
      <c r="BU23" s="37">
        <v>272</v>
      </c>
      <c r="BV23" s="37">
        <v>794</v>
      </c>
      <c r="BW23" s="39">
        <v>563</v>
      </c>
      <c r="BX23" s="37">
        <f t="shared" si="18"/>
        <v>542.30000000000007</v>
      </c>
      <c r="BY23" s="37">
        <f t="shared" ref="BY23:BY25" si="19">BS23*1.1</f>
        <v>569.80000000000007</v>
      </c>
      <c r="BZ23" s="37">
        <f t="shared" ref="BZ23:BZ25" si="20">BT23*1.1</f>
        <v>605</v>
      </c>
      <c r="CA23" s="37">
        <f t="shared" ref="CA23:CA25" si="21">BU23*1.1</f>
        <v>299.20000000000005</v>
      </c>
      <c r="CB23" s="37">
        <f t="shared" ref="CB23:CB25" si="22">BV23*1.1</f>
        <v>873.40000000000009</v>
      </c>
      <c r="CC23" s="37">
        <f t="shared" ref="CC23:CC25" si="23">BW23*1.1</f>
        <v>619.30000000000007</v>
      </c>
      <c r="CD23" s="41">
        <v>219</v>
      </c>
      <c r="CE23" s="60"/>
      <c r="CF23" s="36">
        <v>58</v>
      </c>
      <c r="CG23" s="37"/>
      <c r="CH23" s="42"/>
      <c r="CI23" s="39" t="s">
        <v>1</v>
      </c>
      <c r="CJ23" s="40"/>
      <c r="CK23" s="40"/>
      <c r="CO23" s="144"/>
      <c r="CP23" s="145"/>
    </row>
    <row r="24" spans="1:94" s="57" customFormat="1" ht="51" customHeight="1" x14ac:dyDescent="0.25">
      <c r="A24" s="83"/>
      <c r="B24" s="83"/>
      <c r="C24" s="83"/>
      <c r="D24" s="83"/>
      <c r="E24" s="83"/>
      <c r="F24" s="83"/>
      <c r="G24" s="83"/>
      <c r="H24" s="83"/>
      <c r="I24" s="83"/>
      <c r="J24" s="84" t="str">
        <f t="shared" si="8"/>
        <v/>
      </c>
      <c r="K24" s="84" t="str">
        <f t="shared" si="9"/>
        <v/>
      </c>
      <c r="L24" s="150" t="str">
        <f t="shared" si="10"/>
        <v/>
      </c>
      <c r="M24" s="150" t="str">
        <f t="shared" si="0"/>
        <v/>
      </c>
      <c r="N24" s="82"/>
      <c r="O24" s="85" t="str">
        <f t="shared" si="11"/>
        <v/>
      </c>
      <c r="P24" s="82"/>
      <c r="Q24" s="15" t="str">
        <f t="shared" si="12"/>
        <v/>
      </c>
      <c r="R24" s="15" t="str">
        <f>IF('2014 Quote Calculator'!$AB24="-","-",IF('2014 Quote Calculator'!$AB24="","",ROUNDUP(IF(OR('2014 Quote Calculator'!$E24=$CF$6,'2014 Quote Calculator'!$E24=$CG$6,'2014 Quote Calculator'!$E24=$CH$6,'2014 Quote Calculator'!$E24=$CI$6),'2014 Quote Calculator'!$AB24,(1-$L24)*'2014 Quote Calculator'!$AB24),2)))</f>
        <v/>
      </c>
      <c r="S24" s="15" t="str">
        <f t="shared" si="13"/>
        <v/>
      </c>
      <c r="T24" s="15" t="str">
        <f>IF('2014 Quote Calculator'!$AD24="-","-",IF('2014 Quote Calculator'!$AD24="","",ROUNDUP(IF(OR('2014 Quote Calculator'!$H24=$CF$6,'2014 Quote Calculator'!$H24=$CG$6,'2014 Quote Calculator'!$H24=$CH$6,'2014 Quote Calculator'!$H24=$CI$6),'2014 Quote Calculator'!$AD24,(1-$L24)*'2014 Quote Calculator'!$AD24),2)))</f>
        <v/>
      </c>
      <c r="U24" s="15" t="str">
        <f t="shared" si="14"/>
        <v/>
      </c>
      <c r="V24" s="132"/>
      <c r="W24" s="18" t="str">
        <f t="shared" si="15"/>
        <v/>
      </c>
      <c r="X24" s="18" t="str">
        <f t="shared" si="1"/>
        <v/>
      </c>
      <c r="Y24" s="18" t="str">
        <f t="shared" si="16"/>
        <v/>
      </c>
      <c r="Z24" s="18" t="str">
        <f t="shared" si="3"/>
        <v/>
      </c>
      <c r="AA24" s="18" t="str">
        <f t="shared" si="17"/>
        <v/>
      </c>
      <c r="AB24" s="15" t="str">
        <f t="shared" si="4"/>
        <v/>
      </c>
      <c r="AC24" s="15" t="str">
        <f t="shared" si="5"/>
        <v/>
      </c>
      <c r="AD24" s="15" t="str">
        <f t="shared" si="6"/>
        <v/>
      </c>
      <c r="AE24" s="7"/>
      <c r="AF24" s="44">
        <v>3456</v>
      </c>
      <c r="AG24" s="45">
        <v>513</v>
      </c>
      <c r="AH24" s="46">
        <v>537</v>
      </c>
      <c r="AI24" s="46">
        <v>672</v>
      </c>
      <c r="AJ24" s="46">
        <v>471</v>
      </c>
      <c r="AK24" s="41">
        <v>569</v>
      </c>
      <c r="AL24" s="45">
        <v>384</v>
      </c>
      <c r="AM24" s="46">
        <v>506</v>
      </c>
      <c r="AN24" s="47" t="s">
        <v>1</v>
      </c>
      <c r="AO24" s="45">
        <v>384</v>
      </c>
      <c r="AP24" s="48">
        <v>740</v>
      </c>
      <c r="AQ24" s="45">
        <v>1045</v>
      </c>
      <c r="AR24" s="46">
        <v>799</v>
      </c>
      <c r="AS24" s="45">
        <v>1045</v>
      </c>
      <c r="AT24" s="46">
        <v>799</v>
      </c>
      <c r="AU24" s="46">
        <v>2206</v>
      </c>
      <c r="AV24" s="47">
        <v>1737</v>
      </c>
      <c r="AW24" s="46">
        <v>800</v>
      </c>
      <c r="AX24" s="46">
        <v>616</v>
      </c>
      <c r="AY24" s="36">
        <v>1422</v>
      </c>
      <c r="AZ24" s="40">
        <v>1176</v>
      </c>
      <c r="BA24" s="48"/>
      <c r="BB24" s="48"/>
      <c r="BC24" s="48"/>
      <c r="BD24" s="47" t="s">
        <v>1</v>
      </c>
      <c r="BE24" s="49"/>
      <c r="BF24" s="49"/>
      <c r="BG24" s="48"/>
      <c r="BH24" s="48"/>
      <c r="BI24" s="50"/>
      <c r="BJ24" s="54"/>
      <c r="BK24" s="50"/>
      <c r="BL24" s="47" t="s">
        <v>1</v>
      </c>
      <c r="BM24" s="48"/>
      <c r="BN24" s="48"/>
      <c r="BO24" s="48"/>
      <c r="BP24" s="48"/>
      <c r="BQ24" s="48"/>
      <c r="BR24" s="46">
        <v>608</v>
      </c>
      <c r="BS24" s="46">
        <v>632</v>
      </c>
      <c r="BT24" s="46">
        <v>673</v>
      </c>
      <c r="BU24" s="46">
        <v>368</v>
      </c>
      <c r="BV24" s="46">
        <v>988</v>
      </c>
      <c r="BW24" s="47">
        <v>741</v>
      </c>
      <c r="BX24" s="37">
        <f t="shared" si="18"/>
        <v>668.80000000000007</v>
      </c>
      <c r="BY24" s="37">
        <f t="shared" si="19"/>
        <v>695.2</v>
      </c>
      <c r="BZ24" s="37">
        <f t="shared" si="20"/>
        <v>740.30000000000007</v>
      </c>
      <c r="CA24" s="37">
        <f t="shared" si="21"/>
        <v>404.8</v>
      </c>
      <c r="CB24" s="37">
        <f t="shared" si="22"/>
        <v>1086.8000000000002</v>
      </c>
      <c r="CC24" s="37">
        <f t="shared" si="23"/>
        <v>815.1</v>
      </c>
      <c r="CD24" s="51">
        <v>313</v>
      </c>
      <c r="CE24" s="55"/>
      <c r="CF24" s="45">
        <v>76</v>
      </c>
      <c r="CG24" s="46"/>
      <c r="CH24" s="49"/>
      <c r="CI24" s="47" t="s">
        <v>1</v>
      </c>
      <c r="CJ24" s="48"/>
      <c r="CK24" s="48"/>
      <c r="CO24" s="144"/>
      <c r="CP24" s="145"/>
    </row>
    <row r="25" spans="1:94" s="57" customFormat="1" ht="51" customHeight="1" thickBot="1" x14ac:dyDescent="0.3">
      <c r="A25" s="83"/>
      <c r="B25" s="83"/>
      <c r="C25" s="83"/>
      <c r="D25" s="83"/>
      <c r="E25" s="83"/>
      <c r="F25" s="83"/>
      <c r="G25" s="83"/>
      <c r="H25" s="83"/>
      <c r="I25" s="83"/>
      <c r="J25" s="84" t="str">
        <f t="shared" si="8"/>
        <v/>
      </c>
      <c r="K25" s="84" t="str">
        <f t="shared" si="9"/>
        <v/>
      </c>
      <c r="L25" s="150" t="str">
        <f t="shared" si="10"/>
        <v/>
      </c>
      <c r="M25" s="150" t="str">
        <f t="shared" si="0"/>
        <v/>
      </c>
      <c r="N25" s="82"/>
      <c r="O25" s="85" t="str">
        <f t="shared" si="11"/>
        <v/>
      </c>
      <c r="P25" s="82"/>
      <c r="Q25" s="15" t="str">
        <f t="shared" si="12"/>
        <v/>
      </c>
      <c r="R25" s="15" t="str">
        <f>IF('2014 Quote Calculator'!$AB25="-","-",IF('2014 Quote Calculator'!$AB25="","",ROUNDUP(IF(OR('2014 Quote Calculator'!$E25=$CF$6,'2014 Quote Calculator'!$E25=$CG$6,'2014 Quote Calculator'!$E25=$CH$6,'2014 Quote Calculator'!$E25=$CI$6),'2014 Quote Calculator'!$AB25,(1-$L25)*'2014 Quote Calculator'!$AB25),2)))</f>
        <v/>
      </c>
      <c r="S25" s="15" t="str">
        <f t="shared" si="13"/>
        <v/>
      </c>
      <c r="T25" s="15" t="str">
        <f>IF('2014 Quote Calculator'!$AD25="-","-",IF('2014 Quote Calculator'!$AD25="","",ROUNDUP(IF(OR('2014 Quote Calculator'!$H25=$CF$6,'2014 Quote Calculator'!$H25=$CG$6,'2014 Quote Calculator'!$H25=$CH$6,'2014 Quote Calculator'!$H25=$CI$6),'2014 Quote Calculator'!$AD25,(1-$L25)*'2014 Quote Calculator'!$AD25),2)))</f>
        <v/>
      </c>
      <c r="U25" s="15" t="str">
        <f t="shared" si="14"/>
        <v/>
      </c>
      <c r="V25" s="132"/>
      <c r="W25" s="18" t="str">
        <f t="shared" si="15"/>
        <v/>
      </c>
      <c r="X25" s="18" t="str">
        <f t="shared" si="1"/>
        <v/>
      </c>
      <c r="Y25" s="18" t="str">
        <f t="shared" si="16"/>
        <v/>
      </c>
      <c r="Z25" s="18" t="str">
        <f t="shared" si="3"/>
        <v/>
      </c>
      <c r="AA25" s="18" t="str">
        <f t="shared" si="17"/>
        <v/>
      </c>
      <c r="AB25" s="15" t="str">
        <f t="shared" si="4"/>
        <v/>
      </c>
      <c r="AC25" s="15" t="str">
        <f t="shared" si="5"/>
        <v/>
      </c>
      <c r="AD25" s="15" t="str">
        <f t="shared" si="6"/>
        <v/>
      </c>
      <c r="AE25" s="7"/>
      <c r="AF25" s="35">
        <v>4608</v>
      </c>
      <c r="AG25" s="36">
        <v>664</v>
      </c>
      <c r="AH25" s="37">
        <v>687</v>
      </c>
      <c r="AI25" s="37">
        <v>857</v>
      </c>
      <c r="AJ25" s="37">
        <v>620</v>
      </c>
      <c r="AK25" s="38">
        <v>728</v>
      </c>
      <c r="AL25" s="36">
        <v>499</v>
      </c>
      <c r="AM25" s="37">
        <v>646</v>
      </c>
      <c r="AN25" s="39" t="s">
        <v>1</v>
      </c>
      <c r="AO25" s="36">
        <v>499</v>
      </c>
      <c r="AP25" s="40">
        <v>949</v>
      </c>
      <c r="AQ25" s="36">
        <v>1295</v>
      </c>
      <c r="AR25" s="37">
        <v>1032</v>
      </c>
      <c r="AS25" s="36">
        <v>1295</v>
      </c>
      <c r="AT25" s="37">
        <v>1032</v>
      </c>
      <c r="AU25" s="37">
        <v>2861</v>
      </c>
      <c r="AV25" s="39">
        <v>2284</v>
      </c>
      <c r="AW25" s="37">
        <v>1012</v>
      </c>
      <c r="AX25" s="37">
        <v>815</v>
      </c>
      <c r="AY25" s="61">
        <v>1845</v>
      </c>
      <c r="AZ25" s="62">
        <v>1268</v>
      </c>
      <c r="BA25" s="40"/>
      <c r="BB25" s="40"/>
      <c r="BC25" s="40"/>
      <c r="BD25" s="39" t="s">
        <v>1</v>
      </c>
      <c r="BE25" s="42"/>
      <c r="BF25" s="42"/>
      <c r="BG25" s="40"/>
      <c r="BH25" s="40"/>
      <c r="BI25" s="50"/>
      <c r="BJ25" s="54"/>
      <c r="BK25" s="50"/>
      <c r="BL25" s="39" t="s">
        <v>1</v>
      </c>
      <c r="BM25" s="40"/>
      <c r="BN25" s="40"/>
      <c r="BO25" s="40"/>
      <c r="BP25" s="40"/>
      <c r="BQ25" s="40"/>
      <c r="BR25" s="37">
        <v>735</v>
      </c>
      <c r="BS25" s="37">
        <v>758</v>
      </c>
      <c r="BT25" s="37">
        <v>806</v>
      </c>
      <c r="BU25" s="37">
        <v>474</v>
      </c>
      <c r="BV25" s="37">
        <v>1198</v>
      </c>
      <c r="BW25" s="39">
        <v>935</v>
      </c>
      <c r="BX25" s="37">
        <f t="shared" si="18"/>
        <v>808.50000000000011</v>
      </c>
      <c r="BY25" s="37">
        <f t="shared" si="19"/>
        <v>833.80000000000007</v>
      </c>
      <c r="BZ25" s="37">
        <f t="shared" si="20"/>
        <v>886.6</v>
      </c>
      <c r="CA25" s="37">
        <f t="shared" si="21"/>
        <v>521.40000000000009</v>
      </c>
      <c r="CB25" s="37">
        <f t="shared" si="22"/>
        <v>1317.8000000000002</v>
      </c>
      <c r="CC25" s="37">
        <f t="shared" si="23"/>
        <v>1028.5</v>
      </c>
      <c r="CD25" s="63">
        <v>415</v>
      </c>
      <c r="CE25" s="60"/>
      <c r="CF25" s="36">
        <v>97</v>
      </c>
      <c r="CG25" s="37"/>
      <c r="CH25" s="42"/>
      <c r="CI25" s="39" t="s">
        <v>1</v>
      </c>
      <c r="CJ25" s="40"/>
      <c r="CK25" s="40"/>
      <c r="CO25" s="144"/>
      <c r="CP25" s="145"/>
    </row>
    <row r="26" spans="1:94" s="57" customFormat="1" ht="51" customHeight="1" x14ac:dyDescent="0.25">
      <c r="A26" s="83"/>
      <c r="B26" s="83"/>
      <c r="C26" s="83"/>
      <c r="D26" s="83"/>
      <c r="E26" s="83"/>
      <c r="F26" s="83"/>
      <c r="G26" s="83"/>
      <c r="H26" s="83"/>
      <c r="I26" s="83"/>
      <c r="J26" s="84" t="str">
        <f t="shared" si="8"/>
        <v/>
      </c>
      <c r="K26" s="84" t="str">
        <f t="shared" si="9"/>
        <v/>
      </c>
      <c r="L26" s="150" t="str">
        <f t="shared" si="10"/>
        <v/>
      </c>
      <c r="M26" s="150" t="str">
        <f t="shared" si="0"/>
        <v/>
      </c>
      <c r="N26" s="82"/>
      <c r="O26" s="85" t="str">
        <f t="shared" si="11"/>
        <v/>
      </c>
      <c r="P26" s="82"/>
      <c r="Q26" s="15" t="str">
        <f t="shared" si="12"/>
        <v/>
      </c>
      <c r="R26" s="15" t="str">
        <f>IF('2014 Quote Calculator'!$AB26="-","-",IF('2014 Quote Calculator'!$AB26="","",ROUNDUP(IF(OR('2014 Quote Calculator'!$E26=$CF$6,'2014 Quote Calculator'!$E26=$CG$6,'2014 Quote Calculator'!$E26=$CH$6,'2014 Quote Calculator'!$E26=$CI$6),'2014 Quote Calculator'!$AB26,(1-$L26)*'2014 Quote Calculator'!$AB26),2)))</f>
        <v/>
      </c>
      <c r="S26" s="15" t="str">
        <f t="shared" si="13"/>
        <v/>
      </c>
      <c r="T26" s="15" t="str">
        <f>IF('2014 Quote Calculator'!$AD26="-","-",IF('2014 Quote Calculator'!$AD26="","",ROUNDUP(IF(OR('2014 Quote Calculator'!$H26=$CF$6,'2014 Quote Calculator'!$H26=$CG$6,'2014 Quote Calculator'!$H26=$CH$6,'2014 Quote Calculator'!$H26=$CI$6),'2014 Quote Calculator'!$AD26,(1-$L26)*'2014 Quote Calculator'!$AD26),2)))</f>
        <v/>
      </c>
      <c r="U26" s="15" t="str">
        <f t="shared" si="14"/>
        <v/>
      </c>
      <c r="V26" s="132"/>
      <c r="W26" s="18" t="str">
        <f t="shared" si="15"/>
        <v/>
      </c>
      <c r="X26" s="18" t="str">
        <f t="shared" si="1"/>
        <v/>
      </c>
      <c r="Y26" s="18" t="str">
        <f t="shared" si="16"/>
        <v/>
      </c>
      <c r="Z26" s="18" t="str">
        <f t="shared" si="3"/>
        <v/>
      </c>
      <c r="AA26" s="18" t="str">
        <f t="shared" si="17"/>
        <v/>
      </c>
      <c r="AB26" s="15" t="str">
        <f t="shared" si="4"/>
        <v/>
      </c>
      <c r="AC26" s="15" t="str">
        <f t="shared" si="5"/>
        <v/>
      </c>
      <c r="AD26" s="15" t="str">
        <f t="shared" si="6"/>
        <v/>
      </c>
      <c r="AE26" s="7"/>
      <c r="AF26" s="8" t="s">
        <v>0</v>
      </c>
      <c r="AG26" s="12"/>
      <c r="AH26" s="13"/>
      <c r="AI26" s="12"/>
      <c r="AJ26" s="12"/>
      <c r="BA26" s="64"/>
      <c r="BB26" s="64"/>
      <c r="BC26" s="64"/>
      <c r="BE26" s="64"/>
      <c r="BF26" s="64"/>
      <c r="BG26" s="64"/>
      <c r="BH26" s="64"/>
      <c r="BR26" s="12"/>
      <c r="BS26" s="9"/>
      <c r="BT26" s="9"/>
      <c r="BU26" s="64"/>
      <c r="BX26" s="12"/>
      <c r="BY26" s="9"/>
      <c r="BZ26" s="9"/>
      <c r="CA26" s="64"/>
      <c r="CE26" s="64"/>
      <c r="CF26" s="64"/>
      <c r="CG26" s="64"/>
      <c r="CH26" s="64"/>
      <c r="CI26" s="64"/>
      <c r="CJ26" s="64"/>
      <c r="CK26" s="48"/>
      <c r="CO26" s="144"/>
      <c r="CP26" s="145"/>
    </row>
    <row r="27" spans="1:94" s="57" customFormat="1" ht="51" customHeight="1" x14ac:dyDescent="0.25">
      <c r="A27" s="83"/>
      <c r="B27" s="83"/>
      <c r="C27" s="83"/>
      <c r="D27" s="83"/>
      <c r="E27" s="83"/>
      <c r="F27" s="83"/>
      <c r="G27" s="83"/>
      <c r="H27" s="83"/>
      <c r="I27" s="83"/>
      <c r="J27" s="84" t="str">
        <f t="shared" si="8"/>
        <v/>
      </c>
      <c r="K27" s="84" t="str">
        <f t="shared" si="9"/>
        <v/>
      </c>
      <c r="L27" s="150" t="str">
        <f t="shared" si="10"/>
        <v/>
      </c>
      <c r="M27" s="150" t="str">
        <f t="shared" si="0"/>
        <v/>
      </c>
      <c r="N27" s="82"/>
      <c r="O27" s="85" t="str">
        <f t="shared" si="11"/>
        <v/>
      </c>
      <c r="P27" s="82"/>
      <c r="Q27" s="15" t="str">
        <f t="shared" si="12"/>
        <v/>
      </c>
      <c r="R27" s="15" t="str">
        <f>IF('2014 Quote Calculator'!$AB27="-","-",IF('2014 Quote Calculator'!$AB27="","",ROUNDUP(IF(OR('2014 Quote Calculator'!$E27=$CF$6,'2014 Quote Calculator'!$E27=$CG$6,'2014 Quote Calculator'!$E27=$CH$6,'2014 Quote Calculator'!$E27=$CI$6),'2014 Quote Calculator'!$AB27,(1-$L27)*'2014 Quote Calculator'!$AB27),2)))</f>
        <v/>
      </c>
      <c r="S27" s="15" t="str">
        <f t="shared" si="13"/>
        <v/>
      </c>
      <c r="T27" s="15" t="str">
        <f>IF('2014 Quote Calculator'!$AD27="-","-",IF('2014 Quote Calculator'!$AD27="","",ROUNDUP(IF(OR('2014 Quote Calculator'!$H27=$CF$6,'2014 Quote Calculator'!$H27=$CG$6,'2014 Quote Calculator'!$H27=$CH$6,'2014 Quote Calculator'!$H27=$CI$6),'2014 Quote Calculator'!$AD27,(1-$L27)*'2014 Quote Calculator'!$AD27),2)))</f>
        <v/>
      </c>
      <c r="U27" s="15" t="str">
        <f t="shared" si="14"/>
        <v/>
      </c>
      <c r="V27" s="132"/>
      <c r="W27" s="18" t="str">
        <f t="shared" si="15"/>
        <v/>
      </c>
      <c r="X27" s="18" t="str">
        <f t="shared" si="1"/>
        <v/>
      </c>
      <c r="Y27" s="18" t="str">
        <f t="shared" si="16"/>
        <v/>
      </c>
      <c r="Z27" s="18" t="str">
        <f t="shared" si="3"/>
        <v/>
      </c>
      <c r="AA27" s="18" t="str">
        <f t="shared" si="17"/>
        <v/>
      </c>
      <c r="AB27" s="15" t="str">
        <f t="shared" si="4"/>
        <v/>
      </c>
      <c r="AC27" s="15" t="str">
        <f t="shared" si="5"/>
        <v/>
      </c>
      <c r="AD27" s="15" t="str">
        <f t="shared" si="6"/>
        <v/>
      </c>
      <c r="AE27" s="7"/>
      <c r="AF27" s="8" t="s">
        <v>109</v>
      </c>
      <c r="AG27" s="116">
        <v>48</v>
      </c>
      <c r="AH27" s="116">
        <v>48</v>
      </c>
      <c r="AI27" s="116">
        <v>48</v>
      </c>
      <c r="AJ27" s="116">
        <v>48</v>
      </c>
      <c r="AK27" s="116">
        <v>44</v>
      </c>
      <c r="AL27" s="116">
        <v>48</v>
      </c>
      <c r="AM27" s="116">
        <v>48</v>
      </c>
      <c r="AN27" s="116"/>
      <c r="AO27" s="116">
        <v>48</v>
      </c>
      <c r="AP27" s="116">
        <v>44</v>
      </c>
      <c r="AQ27" s="116">
        <v>48</v>
      </c>
      <c r="AR27" s="116">
        <v>48</v>
      </c>
      <c r="AS27" s="116">
        <v>44</v>
      </c>
      <c r="AT27" s="116">
        <v>44</v>
      </c>
      <c r="AU27" s="116">
        <v>48</v>
      </c>
      <c r="AV27" s="116">
        <v>48</v>
      </c>
      <c r="AW27" s="116">
        <v>48</v>
      </c>
      <c r="AX27" s="116">
        <v>48</v>
      </c>
      <c r="AY27" s="116">
        <v>48</v>
      </c>
      <c r="AZ27" s="116">
        <v>48</v>
      </c>
      <c r="BA27" s="116"/>
      <c r="BB27" s="116"/>
      <c r="BC27" s="116"/>
      <c r="BD27" s="116"/>
      <c r="BE27" s="116">
        <v>48</v>
      </c>
      <c r="BF27" s="116">
        <v>48</v>
      </c>
      <c r="BG27" s="116">
        <v>48</v>
      </c>
      <c r="BH27" s="116">
        <v>48</v>
      </c>
      <c r="BI27" s="116">
        <v>48</v>
      </c>
      <c r="BJ27" s="116">
        <v>48</v>
      </c>
      <c r="BK27" s="116">
        <v>48</v>
      </c>
      <c r="BL27" s="116">
        <v>48</v>
      </c>
      <c r="BM27" s="116">
        <v>18</v>
      </c>
      <c r="BN27" s="116">
        <v>22</v>
      </c>
      <c r="BO27" s="116">
        <v>24</v>
      </c>
      <c r="BP27" s="116">
        <v>27</v>
      </c>
      <c r="BQ27" s="116">
        <v>36</v>
      </c>
      <c r="BR27" s="116">
        <v>48</v>
      </c>
      <c r="BS27" s="116">
        <v>48</v>
      </c>
      <c r="BT27" s="116">
        <v>48</v>
      </c>
      <c r="BU27" s="116">
        <v>48</v>
      </c>
      <c r="BV27" s="116">
        <v>48</v>
      </c>
      <c r="BW27" s="116">
        <v>48</v>
      </c>
      <c r="BX27" s="116">
        <v>48</v>
      </c>
      <c r="BY27" s="116">
        <v>48</v>
      </c>
      <c r="BZ27" s="116">
        <v>48</v>
      </c>
      <c r="CA27" s="116">
        <v>48</v>
      </c>
      <c r="CB27" s="116">
        <v>48</v>
      </c>
      <c r="CC27" s="116">
        <v>48</v>
      </c>
      <c r="CD27" s="116"/>
      <c r="CE27" s="116"/>
      <c r="CF27" s="116"/>
      <c r="CG27" s="116"/>
      <c r="CH27" s="116"/>
      <c r="CI27" s="116"/>
      <c r="CJ27" s="64"/>
      <c r="CK27" s="40"/>
      <c r="CO27" s="144"/>
      <c r="CP27" s="145"/>
    </row>
    <row r="28" spans="1:94" s="57" customFormat="1" ht="51" customHeight="1" x14ac:dyDescent="0.25">
      <c r="A28" s="83"/>
      <c r="B28" s="83"/>
      <c r="C28" s="83"/>
      <c r="D28" s="83"/>
      <c r="E28" s="83"/>
      <c r="F28" s="83"/>
      <c r="G28" s="83"/>
      <c r="H28" s="83"/>
      <c r="I28" s="83"/>
      <c r="J28" s="84" t="str">
        <f t="shared" si="8"/>
        <v/>
      </c>
      <c r="K28" s="84" t="str">
        <f t="shared" si="9"/>
        <v/>
      </c>
      <c r="L28" s="150" t="str">
        <f t="shared" si="10"/>
        <v/>
      </c>
      <c r="M28" s="150" t="str">
        <f t="shared" si="0"/>
        <v/>
      </c>
      <c r="N28" s="82"/>
      <c r="O28" s="85" t="str">
        <f t="shared" si="11"/>
        <v/>
      </c>
      <c r="P28" s="82"/>
      <c r="Q28" s="15" t="str">
        <f t="shared" si="12"/>
        <v/>
      </c>
      <c r="R28" s="15" t="str">
        <f>IF('2014 Quote Calculator'!$AB28="-","-",IF('2014 Quote Calculator'!$AB28="","",ROUNDUP(IF(OR('2014 Quote Calculator'!$E28=$CF$6,'2014 Quote Calculator'!$E28=$CG$6,'2014 Quote Calculator'!$E28=$CH$6,'2014 Quote Calculator'!$E28=$CI$6),'2014 Quote Calculator'!$AB28,(1-$L28)*'2014 Quote Calculator'!$AB28),2)))</f>
        <v/>
      </c>
      <c r="S28" s="15" t="str">
        <f t="shared" si="13"/>
        <v/>
      </c>
      <c r="T28" s="15" t="str">
        <f>IF('2014 Quote Calculator'!$AD28="-","-",IF('2014 Quote Calculator'!$AD28="","",ROUNDUP(IF(OR('2014 Quote Calculator'!$H28=$CF$6,'2014 Quote Calculator'!$H28=$CG$6,'2014 Quote Calculator'!$H28=$CH$6,'2014 Quote Calculator'!$H28=$CI$6),'2014 Quote Calculator'!$AD28,(1-$L28)*'2014 Quote Calculator'!$AD28),2)))</f>
        <v/>
      </c>
      <c r="U28" s="15" t="str">
        <f t="shared" si="14"/>
        <v/>
      </c>
      <c r="V28" s="132"/>
      <c r="W28" s="18" t="str">
        <f t="shared" si="15"/>
        <v/>
      </c>
      <c r="X28" s="18" t="str">
        <f t="shared" si="1"/>
        <v/>
      </c>
      <c r="Y28" s="18" t="str">
        <f t="shared" si="16"/>
        <v/>
      </c>
      <c r="Z28" s="18" t="str">
        <f t="shared" si="3"/>
        <v/>
      </c>
      <c r="AA28" s="18" t="str">
        <f t="shared" si="17"/>
        <v/>
      </c>
      <c r="AB28" s="15" t="str">
        <f t="shared" si="4"/>
        <v/>
      </c>
      <c r="AC28" s="15" t="str">
        <f t="shared" si="5"/>
        <v/>
      </c>
      <c r="AD28" s="15" t="str">
        <f t="shared" si="6"/>
        <v/>
      </c>
      <c r="AE28" s="7"/>
      <c r="AF28" s="8" t="s">
        <v>110</v>
      </c>
      <c r="AG28" s="116">
        <v>96</v>
      </c>
      <c r="AH28" s="116">
        <v>96</v>
      </c>
      <c r="AI28" s="116">
        <v>96</v>
      </c>
      <c r="AJ28" s="116">
        <v>96</v>
      </c>
      <c r="AK28" s="116">
        <v>92</v>
      </c>
      <c r="AL28" s="116">
        <v>96</v>
      </c>
      <c r="AM28" s="116">
        <v>96</v>
      </c>
      <c r="AN28" s="116"/>
      <c r="AO28" s="116">
        <v>96</v>
      </c>
      <c r="AP28" s="116">
        <v>92</v>
      </c>
      <c r="AQ28" s="116">
        <v>96</v>
      </c>
      <c r="AR28" s="116">
        <v>96</v>
      </c>
      <c r="AS28" s="116">
        <v>96</v>
      </c>
      <c r="AT28" s="116">
        <v>96</v>
      </c>
      <c r="AU28" s="116">
        <v>96</v>
      </c>
      <c r="AV28" s="116">
        <v>96</v>
      </c>
      <c r="AW28" s="116">
        <v>96</v>
      </c>
      <c r="AX28" s="116">
        <v>96</v>
      </c>
      <c r="AY28" s="116">
        <v>96</v>
      </c>
      <c r="AZ28" s="116">
        <v>96</v>
      </c>
      <c r="BA28" s="116"/>
      <c r="BB28" s="116"/>
      <c r="BC28" s="116"/>
      <c r="BD28" s="116"/>
      <c r="BE28" s="116">
        <v>96</v>
      </c>
      <c r="BF28" s="116">
        <v>96</v>
      </c>
      <c r="BG28" s="116">
        <v>96</v>
      </c>
      <c r="BH28" s="116">
        <v>96</v>
      </c>
      <c r="BI28" s="116">
        <v>96</v>
      </c>
      <c r="BJ28" s="116">
        <v>96</v>
      </c>
      <c r="BK28" s="116">
        <v>96</v>
      </c>
      <c r="BL28" s="116">
        <v>96</v>
      </c>
      <c r="BM28" s="116">
        <v>24</v>
      </c>
      <c r="BN28" s="116">
        <v>28</v>
      </c>
      <c r="BO28" s="116">
        <v>36</v>
      </c>
      <c r="BP28" s="116">
        <v>41</v>
      </c>
      <c r="BQ28" s="116">
        <v>72</v>
      </c>
      <c r="BR28" s="116">
        <v>96</v>
      </c>
      <c r="BS28" s="116">
        <v>96</v>
      </c>
      <c r="BT28" s="116">
        <v>96</v>
      </c>
      <c r="BU28" s="116">
        <v>96</v>
      </c>
      <c r="BV28" s="116">
        <v>96</v>
      </c>
      <c r="BW28" s="116">
        <v>96</v>
      </c>
      <c r="BX28" s="116">
        <v>96</v>
      </c>
      <c r="BY28" s="116">
        <v>96</v>
      </c>
      <c r="BZ28" s="116">
        <v>96</v>
      </c>
      <c r="CA28" s="116">
        <v>96</v>
      </c>
      <c r="CB28" s="116">
        <v>96</v>
      </c>
      <c r="CC28" s="116">
        <v>96</v>
      </c>
      <c r="CD28" s="116"/>
      <c r="CE28" s="116"/>
      <c r="CF28" s="116"/>
      <c r="CG28" s="116"/>
      <c r="CH28" s="116"/>
      <c r="CI28" s="116"/>
      <c r="CJ28" s="64"/>
      <c r="CK28" s="48"/>
      <c r="CO28" s="144"/>
      <c r="CP28" s="145"/>
    </row>
    <row r="29" spans="1:94" s="57" customFormat="1" ht="51" customHeight="1" x14ac:dyDescent="0.25">
      <c r="A29" s="83"/>
      <c r="B29" s="83"/>
      <c r="C29" s="83"/>
      <c r="D29" s="83"/>
      <c r="E29" s="83"/>
      <c r="F29" s="83"/>
      <c r="G29" s="83"/>
      <c r="H29" s="83"/>
      <c r="I29" s="83"/>
      <c r="J29" s="84" t="str">
        <f t="shared" si="8"/>
        <v/>
      </c>
      <c r="K29" s="84" t="str">
        <f t="shared" si="9"/>
        <v/>
      </c>
      <c r="L29" s="150" t="str">
        <f t="shared" si="10"/>
        <v/>
      </c>
      <c r="M29" s="150" t="str">
        <f t="shared" si="0"/>
        <v/>
      </c>
      <c r="N29" s="82"/>
      <c r="O29" s="85" t="str">
        <f t="shared" si="11"/>
        <v/>
      </c>
      <c r="P29" s="82"/>
      <c r="Q29" s="15" t="str">
        <f t="shared" si="12"/>
        <v/>
      </c>
      <c r="R29" s="15" t="str">
        <f>IF('2014 Quote Calculator'!$AB29="-","-",IF('2014 Quote Calculator'!$AB29="","",ROUNDUP(IF(OR('2014 Quote Calculator'!$E29=$CF$6,'2014 Quote Calculator'!$E29=$CG$6,'2014 Quote Calculator'!$E29=$CH$6,'2014 Quote Calculator'!$E29=$CI$6),'2014 Quote Calculator'!$AB29,(1-$L29)*'2014 Quote Calculator'!$AB29),2)))</f>
        <v/>
      </c>
      <c r="S29" s="15" t="str">
        <f t="shared" si="13"/>
        <v/>
      </c>
      <c r="T29" s="15" t="str">
        <f>IF('2014 Quote Calculator'!$AD29="-","-",IF('2014 Quote Calculator'!$AD29="","",ROUNDUP(IF(OR('2014 Quote Calculator'!$H29=$CF$6,'2014 Quote Calculator'!$H29=$CG$6,'2014 Quote Calculator'!$H29=$CH$6,'2014 Quote Calculator'!$H29=$CI$6),'2014 Quote Calculator'!$AD29,(1-$L29)*'2014 Quote Calculator'!$AD29),2)))</f>
        <v/>
      </c>
      <c r="U29" s="15" t="str">
        <f t="shared" si="14"/>
        <v/>
      </c>
      <c r="V29" s="132"/>
      <c r="W29" s="18" t="str">
        <f t="shared" si="15"/>
        <v/>
      </c>
      <c r="X29" s="18" t="str">
        <f t="shared" si="1"/>
        <v/>
      </c>
      <c r="Y29" s="18" t="str">
        <f t="shared" si="16"/>
        <v/>
      </c>
      <c r="Z29" s="18" t="str">
        <f t="shared" si="3"/>
        <v/>
      </c>
      <c r="AA29" s="18" t="str">
        <f t="shared" si="17"/>
        <v/>
      </c>
      <c r="AB29" s="15" t="str">
        <f t="shared" si="4"/>
        <v/>
      </c>
      <c r="AC29" s="15" t="str">
        <f t="shared" si="5"/>
        <v/>
      </c>
      <c r="AD29" s="15" t="str">
        <f t="shared" si="6"/>
        <v/>
      </c>
      <c r="AE29" s="7"/>
      <c r="AF29" s="8"/>
      <c r="AG29" s="12"/>
      <c r="AH29" s="13"/>
      <c r="AI29" s="12"/>
      <c r="AJ29" s="12"/>
      <c r="AK29" s="64"/>
      <c r="AL29" s="64"/>
      <c r="AM29" s="64"/>
      <c r="AN29" s="64"/>
      <c r="AO29" s="12"/>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12"/>
      <c r="BS29" s="9"/>
      <c r="BT29" s="9"/>
      <c r="BU29" s="64"/>
      <c r="BV29" s="64"/>
      <c r="BW29" s="64"/>
      <c r="BX29" s="12"/>
      <c r="BY29" s="9"/>
      <c r="BZ29" s="9"/>
      <c r="CA29" s="64"/>
      <c r="CB29" s="64"/>
      <c r="CC29" s="64"/>
      <c r="CD29" s="64"/>
      <c r="CE29" s="64"/>
      <c r="CF29" s="64"/>
      <c r="CG29" s="64"/>
      <c r="CH29" s="64"/>
      <c r="CI29" s="64"/>
      <c r="CJ29" s="64"/>
      <c r="CK29" s="40"/>
      <c r="CO29" s="144"/>
      <c r="CP29" s="145"/>
    </row>
    <row r="30" spans="1:94" s="57" customFormat="1" ht="51" customHeight="1" x14ac:dyDescent="0.25">
      <c r="A30" s="83"/>
      <c r="B30" s="83"/>
      <c r="C30" s="83"/>
      <c r="D30" s="83"/>
      <c r="E30" s="83"/>
      <c r="F30" s="83"/>
      <c r="G30" s="83"/>
      <c r="H30" s="83"/>
      <c r="I30" s="83"/>
      <c r="J30" s="84" t="str">
        <f t="shared" si="8"/>
        <v/>
      </c>
      <c r="K30" s="84" t="str">
        <f t="shared" si="9"/>
        <v/>
      </c>
      <c r="L30" s="150" t="str">
        <f t="shared" si="10"/>
        <v/>
      </c>
      <c r="M30" s="150" t="str">
        <f t="shared" si="0"/>
        <v/>
      </c>
      <c r="N30" s="82"/>
      <c r="O30" s="85" t="str">
        <f t="shared" si="11"/>
        <v/>
      </c>
      <c r="P30" s="82"/>
      <c r="Q30" s="15" t="str">
        <f t="shared" si="12"/>
        <v/>
      </c>
      <c r="R30" s="15" t="str">
        <f>IF('2014 Quote Calculator'!$AB30="-","-",IF('2014 Quote Calculator'!$AB30="","",ROUNDUP(IF(OR('2014 Quote Calculator'!$E30=$CF$6,'2014 Quote Calculator'!$E30=$CG$6,'2014 Quote Calculator'!$E30=$CH$6,'2014 Quote Calculator'!$E30=$CI$6),'2014 Quote Calculator'!$AB30,(1-$L30)*'2014 Quote Calculator'!$AB30),2)))</f>
        <v/>
      </c>
      <c r="S30" s="15" t="str">
        <f t="shared" si="13"/>
        <v/>
      </c>
      <c r="T30" s="15" t="str">
        <f>IF('2014 Quote Calculator'!$AD30="-","-",IF('2014 Quote Calculator'!$AD30="","",ROUNDUP(IF(OR('2014 Quote Calculator'!$H30=$CF$6,'2014 Quote Calculator'!$H30=$CG$6,'2014 Quote Calculator'!$H30=$CH$6,'2014 Quote Calculator'!$H30=$CI$6),'2014 Quote Calculator'!$AD30,(1-$L30)*'2014 Quote Calculator'!$AD30),2)))</f>
        <v/>
      </c>
      <c r="U30" s="15" t="str">
        <f t="shared" si="14"/>
        <v/>
      </c>
      <c r="V30" s="132"/>
      <c r="W30" s="18" t="str">
        <f t="shared" si="15"/>
        <v/>
      </c>
      <c r="X30" s="18" t="str">
        <f t="shared" si="1"/>
        <v/>
      </c>
      <c r="Y30" s="18" t="str">
        <f t="shared" si="16"/>
        <v/>
      </c>
      <c r="Z30" s="18" t="str">
        <f t="shared" si="3"/>
        <v/>
      </c>
      <c r="AA30" s="18" t="str">
        <f t="shared" si="17"/>
        <v/>
      </c>
      <c r="AB30" s="15" t="str">
        <f t="shared" si="4"/>
        <v/>
      </c>
      <c r="AC30" s="15" t="str">
        <f t="shared" si="5"/>
        <v/>
      </c>
      <c r="AD30" s="15" t="str">
        <f t="shared" si="6"/>
        <v/>
      </c>
      <c r="AE30" s="7"/>
      <c r="AF30" s="8"/>
      <c r="AG30" s="12"/>
      <c r="AH30" s="13"/>
      <c r="AI30" s="12"/>
      <c r="AJ30" s="12"/>
      <c r="AK30" s="64"/>
      <c r="AL30" s="64"/>
      <c r="AM30" s="64"/>
      <c r="AN30" s="64"/>
      <c r="AO30" s="12"/>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12"/>
      <c r="BS30" s="9"/>
      <c r="BT30" s="9"/>
      <c r="BU30" s="64"/>
      <c r="BV30" s="64"/>
      <c r="BW30" s="64"/>
      <c r="BX30" s="12"/>
      <c r="BY30" s="9"/>
      <c r="BZ30" s="9"/>
      <c r="CA30" s="64"/>
      <c r="CB30" s="64"/>
      <c r="CC30" s="64"/>
      <c r="CD30" s="64"/>
      <c r="CE30" s="64"/>
      <c r="CF30" s="64"/>
      <c r="CG30" s="64"/>
      <c r="CH30" s="64"/>
      <c r="CI30" s="64"/>
      <c r="CJ30" s="64"/>
      <c r="CK30" s="48"/>
      <c r="CO30" s="144"/>
      <c r="CP30" s="145"/>
    </row>
    <row r="31" spans="1:94" s="57" customFormat="1" ht="51" customHeight="1" x14ac:dyDescent="0.25">
      <c r="A31" s="83"/>
      <c r="B31" s="83"/>
      <c r="C31" s="83"/>
      <c r="D31" s="83"/>
      <c r="E31" s="83"/>
      <c r="F31" s="83"/>
      <c r="G31" s="83"/>
      <c r="H31" s="83"/>
      <c r="I31" s="83"/>
      <c r="J31" s="84" t="str">
        <f t="shared" si="8"/>
        <v/>
      </c>
      <c r="K31" s="84" t="str">
        <f t="shared" si="9"/>
        <v/>
      </c>
      <c r="L31" s="150" t="str">
        <f t="shared" si="10"/>
        <v/>
      </c>
      <c r="M31" s="150" t="str">
        <f t="shared" si="0"/>
        <v/>
      </c>
      <c r="N31" s="82"/>
      <c r="O31" s="85" t="str">
        <f t="shared" si="11"/>
        <v/>
      </c>
      <c r="P31" s="82"/>
      <c r="Q31" s="15" t="str">
        <f t="shared" si="12"/>
        <v/>
      </c>
      <c r="R31" s="15" t="str">
        <f>IF('2014 Quote Calculator'!$AB31="-","-",IF('2014 Quote Calculator'!$AB31="","",ROUNDUP(IF(OR('2014 Quote Calculator'!$E31=$CF$6,'2014 Quote Calculator'!$E31=$CG$6,'2014 Quote Calculator'!$E31=$CH$6,'2014 Quote Calculator'!$E31=$CI$6),'2014 Quote Calculator'!$AB31,(1-$L31)*'2014 Quote Calculator'!$AB31),2)))</f>
        <v/>
      </c>
      <c r="S31" s="15" t="str">
        <f t="shared" si="13"/>
        <v/>
      </c>
      <c r="T31" s="15" t="str">
        <f>IF('2014 Quote Calculator'!$AD31="-","-",IF('2014 Quote Calculator'!$AD31="","",ROUNDUP(IF(OR('2014 Quote Calculator'!$H31=$CF$6,'2014 Quote Calculator'!$H31=$CG$6,'2014 Quote Calculator'!$H31=$CH$6,'2014 Quote Calculator'!$H31=$CI$6),'2014 Quote Calculator'!$AD31,(1-$L31)*'2014 Quote Calculator'!$AD31),2)))</f>
        <v/>
      </c>
      <c r="U31" s="15" t="str">
        <f t="shared" si="14"/>
        <v/>
      </c>
      <c r="V31" s="132"/>
      <c r="W31" s="18" t="str">
        <f t="shared" si="15"/>
        <v/>
      </c>
      <c r="X31" s="18" t="str">
        <f t="shared" si="1"/>
        <v/>
      </c>
      <c r="Y31" s="18" t="str">
        <f t="shared" si="16"/>
        <v/>
      </c>
      <c r="Z31" s="18" t="str">
        <f t="shared" si="3"/>
        <v/>
      </c>
      <c r="AA31" s="18" t="str">
        <f t="shared" si="17"/>
        <v/>
      </c>
      <c r="AB31" s="15" t="str">
        <f t="shared" si="4"/>
        <v/>
      </c>
      <c r="AC31" s="15" t="str">
        <f t="shared" si="5"/>
        <v/>
      </c>
      <c r="AD31" s="15" t="str">
        <f t="shared" si="6"/>
        <v/>
      </c>
      <c r="AE31" s="7"/>
      <c r="AF31" s="8"/>
      <c r="AG31" s="12"/>
      <c r="AH31" s="13"/>
      <c r="AI31" s="12"/>
      <c r="AJ31" s="12"/>
      <c r="AK31" s="64"/>
      <c r="AL31" s="64"/>
      <c r="AM31" s="64"/>
      <c r="AN31" s="64"/>
      <c r="AO31" s="12"/>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12"/>
      <c r="BS31" s="9"/>
      <c r="BT31" s="9"/>
      <c r="BU31" s="64"/>
      <c r="BV31" s="64"/>
      <c r="BW31" s="64"/>
      <c r="BX31" s="12"/>
      <c r="BY31" s="9"/>
      <c r="BZ31" s="9"/>
      <c r="CA31" s="64"/>
      <c r="CB31" s="64"/>
      <c r="CC31" s="64"/>
      <c r="CD31" s="64"/>
      <c r="CE31" s="64"/>
      <c r="CF31" s="64"/>
      <c r="CG31" s="64"/>
      <c r="CH31" s="64"/>
      <c r="CI31" s="64"/>
      <c r="CJ31" s="64"/>
      <c r="CK31" s="40"/>
      <c r="CO31" s="144"/>
      <c r="CP31" s="145"/>
    </row>
    <row r="32" spans="1:94" s="57" customFormat="1" ht="51" customHeight="1" x14ac:dyDescent="0.25">
      <c r="A32" s="83"/>
      <c r="B32" s="83"/>
      <c r="C32" s="83"/>
      <c r="D32" s="83"/>
      <c r="E32" s="83"/>
      <c r="F32" s="83"/>
      <c r="G32" s="83"/>
      <c r="H32" s="83"/>
      <c r="I32" s="83"/>
      <c r="J32" s="84" t="str">
        <f t="shared" si="8"/>
        <v/>
      </c>
      <c r="K32" s="84" t="str">
        <f t="shared" si="9"/>
        <v/>
      </c>
      <c r="L32" s="150" t="str">
        <f t="shared" si="10"/>
        <v/>
      </c>
      <c r="M32" s="150" t="str">
        <f t="shared" si="0"/>
        <v/>
      </c>
      <c r="N32" s="82"/>
      <c r="O32" s="85" t="str">
        <f t="shared" si="11"/>
        <v/>
      </c>
      <c r="P32" s="82"/>
      <c r="Q32" s="15" t="str">
        <f t="shared" si="12"/>
        <v/>
      </c>
      <c r="R32" s="15" t="str">
        <f>IF('2014 Quote Calculator'!$AB32="-","-",IF('2014 Quote Calculator'!$AB32="","",ROUNDUP(IF(OR('2014 Quote Calculator'!$E32=$CF$6,'2014 Quote Calculator'!$E32=$CG$6,'2014 Quote Calculator'!$E32=$CH$6,'2014 Quote Calculator'!$E32=$CI$6),'2014 Quote Calculator'!$AB32,(1-$L32)*'2014 Quote Calculator'!$AB32),2)))</f>
        <v/>
      </c>
      <c r="S32" s="15" t="str">
        <f t="shared" si="13"/>
        <v/>
      </c>
      <c r="T32" s="15" t="str">
        <f>IF('2014 Quote Calculator'!$AD32="-","-",IF('2014 Quote Calculator'!$AD32="","",ROUNDUP(IF(OR('2014 Quote Calculator'!$H32=$CF$6,'2014 Quote Calculator'!$H32=$CG$6,'2014 Quote Calculator'!$H32=$CH$6,'2014 Quote Calculator'!$H32=$CI$6),'2014 Quote Calculator'!$AD32,(1-$L32)*'2014 Quote Calculator'!$AD32),2)))</f>
        <v/>
      </c>
      <c r="U32" s="15" t="str">
        <f t="shared" si="14"/>
        <v/>
      </c>
      <c r="V32" s="132"/>
      <c r="W32" s="18" t="str">
        <f t="shared" si="15"/>
        <v/>
      </c>
      <c r="X32" s="18" t="str">
        <f t="shared" si="1"/>
        <v/>
      </c>
      <c r="Y32" s="18" t="str">
        <f t="shared" si="16"/>
        <v/>
      </c>
      <c r="Z32" s="18" t="str">
        <f t="shared" si="3"/>
        <v/>
      </c>
      <c r="AA32" s="18" t="str">
        <f t="shared" si="17"/>
        <v/>
      </c>
      <c r="AB32" s="15" t="str">
        <f t="shared" si="4"/>
        <v/>
      </c>
      <c r="AC32" s="15" t="str">
        <f t="shared" si="5"/>
        <v/>
      </c>
      <c r="AD32" s="15" t="str">
        <f t="shared" si="6"/>
        <v/>
      </c>
      <c r="AE32" s="7"/>
      <c r="AF32" s="8"/>
      <c r="AG32" s="12"/>
      <c r="AH32" s="13"/>
      <c r="AI32" s="12"/>
      <c r="AJ32" s="12"/>
      <c r="AK32" s="64"/>
      <c r="AL32" s="64"/>
      <c r="AM32" s="64"/>
      <c r="AN32" s="64"/>
      <c r="AO32" s="12"/>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12"/>
      <c r="BS32" s="9"/>
      <c r="BT32" s="9"/>
      <c r="BU32" s="64"/>
      <c r="BV32" s="64"/>
      <c r="BW32" s="64"/>
      <c r="BX32" s="12"/>
      <c r="BY32" s="9"/>
      <c r="BZ32" s="9"/>
      <c r="CA32" s="64"/>
      <c r="CB32" s="64"/>
      <c r="CC32" s="64"/>
      <c r="CD32" s="64"/>
      <c r="CE32" s="64"/>
      <c r="CF32" s="64"/>
      <c r="CG32" s="64"/>
      <c r="CH32" s="64"/>
      <c r="CI32" s="64"/>
      <c r="CJ32" s="64"/>
      <c r="CK32" s="65"/>
      <c r="CO32" s="144"/>
      <c r="CP32" s="145"/>
    </row>
    <row r="33" spans="1:94" s="57" customFormat="1" ht="51" customHeight="1" x14ac:dyDescent="0.25">
      <c r="A33" s="83"/>
      <c r="B33" s="83"/>
      <c r="C33" s="83"/>
      <c r="D33" s="83"/>
      <c r="E33" s="83"/>
      <c r="F33" s="83"/>
      <c r="G33" s="83"/>
      <c r="H33" s="83"/>
      <c r="I33" s="83"/>
      <c r="J33" s="84" t="str">
        <f t="shared" si="8"/>
        <v/>
      </c>
      <c r="K33" s="84" t="str">
        <f t="shared" si="9"/>
        <v/>
      </c>
      <c r="L33" s="150" t="str">
        <f t="shared" si="10"/>
        <v/>
      </c>
      <c r="M33" s="150" t="str">
        <f t="shared" si="0"/>
        <v/>
      </c>
      <c r="N33" s="82"/>
      <c r="O33" s="85" t="str">
        <f t="shared" si="11"/>
        <v/>
      </c>
      <c r="P33" s="82"/>
      <c r="Q33" s="15" t="str">
        <f t="shared" si="12"/>
        <v/>
      </c>
      <c r="R33" s="15" t="str">
        <f>IF('2014 Quote Calculator'!$AB33="-","-",IF('2014 Quote Calculator'!$AB33="","",ROUNDUP(IF(OR('2014 Quote Calculator'!$E33=$CF$6,'2014 Quote Calculator'!$E33=$CG$6,'2014 Quote Calculator'!$E33=$CH$6,'2014 Quote Calculator'!$E33=$CI$6),'2014 Quote Calculator'!$AB33,(1-$L33)*'2014 Quote Calculator'!$AB33),2)))</f>
        <v/>
      </c>
      <c r="S33" s="15" t="str">
        <f t="shared" si="13"/>
        <v/>
      </c>
      <c r="T33" s="15" t="str">
        <f>IF('2014 Quote Calculator'!$AD33="-","-",IF('2014 Quote Calculator'!$AD33="","",ROUNDUP(IF(OR('2014 Quote Calculator'!$H33=$CF$6,'2014 Quote Calculator'!$H33=$CG$6,'2014 Quote Calculator'!$H33=$CH$6,'2014 Quote Calculator'!$H33=$CI$6),'2014 Quote Calculator'!$AD33,(1-$L33)*'2014 Quote Calculator'!$AD33),2)))</f>
        <v/>
      </c>
      <c r="U33" s="15" t="str">
        <f t="shared" si="14"/>
        <v/>
      </c>
      <c r="V33" s="132"/>
      <c r="W33" s="18" t="str">
        <f t="shared" si="15"/>
        <v/>
      </c>
      <c r="X33" s="18" t="str">
        <f t="shared" si="1"/>
        <v/>
      </c>
      <c r="Y33" s="18" t="str">
        <f t="shared" si="16"/>
        <v/>
      </c>
      <c r="Z33" s="18" t="str">
        <f t="shared" si="3"/>
        <v/>
      </c>
      <c r="AA33" s="18" t="str">
        <f t="shared" si="17"/>
        <v/>
      </c>
      <c r="AB33" s="15" t="str">
        <f t="shared" si="4"/>
        <v/>
      </c>
      <c r="AC33" s="15" t="str">
        <f t="shared" si="5"/>
        <v/>
      </c>
      <c r="AD33" s="15" t="str">
        <f t="shared" si="6"/>
        <v/>
      </c>
      <c r="AE33" s="7"/>
      <c r="AF33" s="8"/>
      <c r="AG33" s="12"/>
      <c r="AH33" s="13"/>
      <c r="AI33" s="12"/>
      <c r="AJ33" s="12"/>
      <c r="AK33" s="64"/>
      <c r="AL33" s="64"/>
      <c r="AM33" s="64"/>
      <c r="AN33" s="64"/>
      <c r="AO33" s="12"/>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12"/>
      <c r="BS33" s="9"/>
      <c r="BT33" s="9"/>
      <c r="BU33" s="64"/>
      <c r="BV33" s="64"/>
      <c r="BW33" s="64"/>
      <c r="BX33" s="12"/>
      <c r="BY33" s="9"/>
      <c r="BZ33" s="9"/>
      <c r="CA33" s="64"/>
      <c r="CB33" s="64"/>
      <c r="CC33" s="64"/>
      <c r="CD33" s="64"/>
      <c r="CE33" s="64"/>
      <c r="CF33" s="64"/>
      <c r="CG33" s="64"/>
      <c r="CH33" s="64"/>
      <c r="CI33" s="64"/>
      <c r="CJ33" s="64"/>
      <c r="CK33" s="40"/>
      <c r="CO33" s="144"/>
      <c r="CP33" s="145"/>
    </row>
    <row r="34" spans="1:94" s="57" customFormat="1" ht="51" customHeight="1" x14ac:dyDescent="0.25">
      <c r="A34" s="83"/>
      <c r="B34" s="83"/>
      <c r="C34" s="83"/>
      <c r="D34" s="83"/>
      <c r="E34" s="83"/>
      <c r="F34" s="83"/>
      <c r="G34" s="83"/>
      <c r="H34" s="83"/>
      <c r="I34" s="83"/>
      <c r="J34" s="84" t="str">
        <f t="shared" si="8"/>
        <v/>
      </c>
      <c r="K34" s="84" t="str">
        <f t="shared" si="9"/>
        <v/>
      </c>
      <c r="L34" s="150" t="str">
        <f t="shared" si="10"/>
        <v/>
      </c>
      <c r="M34" s="150" t="str">
        <f t="shared" si="0"/>
        <v/>
      </c>
      <c r="N34" s="82"/>
      <c r="O34" s="85" t="str">
        <f t="shared" si="11"/>
        <v/>
      </c>
      <c r="P34" s="82"/>
      <c r="Q34" s="15" t="str">
        <f t="shared" si="12"/>
        <v/>
      </c>
      <c r="R34" s="15" t="str">
        <f>IF('2014 Quote Calculator'!$AB34="-","-",IF('2014 Quote Calculator'!$AB34="","",ROUNDUP(IF(OR('2014 Quote Calculator'!$E34=$CF$6,'2014 Quote Calculator'!$E34=$CG$6,'2014 Quote Calculator'!$E34=$CH$6,'2014 Quote Calculator'!$E34=$CI$6),'2014 Quote Calculator'!$AB34,(1-$L34)*'2014 Quote Calculator'!$AB34),2)))</f>
        <v/>
      </c>
      <c r="S34" s="15" t="str">
        <f t="shared" si="13"/>
        <v/>
      </c>
      <c r="T34" s="15" t="str">
        <f>IF('2014 Quote Calculator'!$AD34="-","-",IF('2014 Quote Calculator'!$AD34="","",ROUNDUP(IF(OR('2014 Quote Calculator'!$H34=$CF$6,'2014 Quote Calculator'!$H34=$CG$6,'2014 Quote Calculator'!$H34=$CH$6,'2014 Quote Calculator'!$H34=$CI$6),'2014 Quote Calculator'!$AD34,(1-$L34)*'2014 Quote Calculator'!$AD34),2)))</f>
        <v/>
      </c>
      <c r="U34" s="15" t="str">
        <f t="shared" si="14"/>
        <v/>
      </c>
      <c r="V34" s="132"/>
      <c r="W34" s="18" t="str">
        <f t="shared" si="15"/>
        <v/>
      </c>
      <c r="X34" s="18" t="str">
        <f t="shared" si="1"/>
        <v/>
      </c>
      <c r="Y34" s="18" t="str">
        <f t="shared" si="16"/>
        <v/>
      </c>
      <c r="Z34" s="18" t="str">
        <f t="shared" si="3"/>
        <v/>
      </c>
      <c r="AA34" s="18" t="str">
        <f t="shared" si="17"/>
        <v/>
      </c>
      <c r="AB34" s="15" t="str">
        <f t="shared" si="4"/>
        <v/>
      </c>
      <c r="AC34" s="15" t="str">
        <f t="shared" si="5"/>
        <v/>
      </c>
      <c r="AD34" s="15" t="str">
        <f t="shared" si="6"/>
        <v/>
      </c>
      <c r="AE34" s="7"/>
      <c r="AF34" s="8"/>
      <c r="AG34" s="12"/>
      <c r="AH34" s="13"/>
      <c r="AI34" s="12"/>
      <c r="AJ34" s="12"/>
      <c r="AK34" s="64"/>
      <c r="AL34" s="64"/>
      <c r="AM34" s="64"/>
      <c r="AN34" s="64"/>
      <c r="AO34" s="12"/>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12"/>
      <c r="BS34" s="9"/>
      <c r="BT34" s="9"/>
      <c r="BU34" s="64"/>
      <c r="BV34" s="64"/>
      <c r="BW34" s="64"/>
      <c r="BX34" s="12"/>
      <c r="BY34" s="9"/>
      <c r="BZ34" s="9"/>
      <c r="CA34" s="64"/>
      <c r="CB34" s="64"/>
      <c r="CC34" s="64"/>
      <c r="CD34" s="64"/>
      <c r="CE34" s="64"/>
      <c r="CF34" s="64"/>
      <c r="CG34" s="64"/>
      <c r="CH34" s="64"/>
      <c r="CI34" s="64"/>
      <c r="CJ34" s="64"/>
      <c r="CK34" s="48"/>
      <c r="CO34" s="144"/>
      <c r="CP34" s="145"/>
    </row>
    <row r="35" spans="1:94" s="57" customFormat="1" ht="51" customHeight="1" x14ac:dyDescent="0.25">
      <c r="A35" s="83"/>
      <c r="B35" s="83"/>
      <c r="C35" s="83"/>
      <c r="D35" s="83"/>
      <c r="E35" s="83"/>
      <c r="F35" s="83"/>
      <c r="G35" s="83"/>
      <c r="H35" s="83"/>
      <c r="I35" s="83"/>
      <c r="J35" s="84" t="str">
        <f t="shared" si="8"/>
        <v/>
      </c>
      <c r="K35" s="84" t="str">
        <f t="shared" si="9"/>
        <v/>
      </c>
      <c r="L35" s="150" t="str">
        <f t="shared" si="10"/>
        <v/>
      </c>
      <c r="M35" s="150" t="str">
        <f t="shared" si="0"/>
        <v/>
      </c>
      <c r="N35" s="82"/>
      <c r="O35" s="85" t="str">
        <f t="shared" si="11"/>
        <v/>
      </c>
      <c r="P35" s="82"/>
      <c r="Q35" s="15" t="str">
        <f t="shared" si="12"/>
        <v/>
      </c>
      <c r="R35" s="15" t="str">
        <f>IF('2014 Quote Calculator'!$AB35="-","-",IF('2014 Quote Calculator'!$AB35="","",ROUNDUP(IF(OR('2014 Quote Calculator'!$E35=$CF$6,'2014 Quote Calculator'!$E35=$CG$6,'2014 Quote Calculator'!$E35=$CH$6,'2014 Quote Calculator'!$E35=$CI$6),'2014 Quote Calculator'!$AB35,(1-$L35)*'2014 Quote Calculator'!$AB35),2)))</f>
        <v/>
      </c>
      <c r="S35" s="15" t="str">
        <f t="shared" si="13"/>
        <v/>
      </c>
      <c r="T35" s="15" t="str">
        <f>IF('2014 Quote Calculator'!$AD35="-","-",IF('2014 Quote Calculator'!$AD35="","",ROUNDUP(IF(OR('2014 Quote Calculator'!$H35=$CF$6,'2014 Quote Calculator'!$H35=$CG$6,'2014 Quote Calculator'!$H35=$CH$6,'2014 Quote Calculator'!$H35=$CI$6),'2014 Quote Calculator'!$AD35,(1-$L35)*'2014 Quote Calculator'!$AD35),2)))</f>
        <v/>
      </c>
      <c r="U35" s="15" t="str">
        <f t="shared" si="14"/>
        <v/>
      </c>
      <c r="V35" s="132"/>
      <c r="W35" s="18" t="str">
        <f t="shared" si="15"/>
        <v/>
      </c>
      <c r="X35" s="18" t="str">
        <f t="shared" si="1"/>
        <v/>
      </c>
      <c r="Y35" s="18" t="str">
        <f t="shared" si="16"/>
        <v/>
      </c>
      <c r="Z35" s="18" t="str">
        <f t="shared" si="3"/>
        <v/>
      </c>
      <c r="AA35" s="18" t="str">
        <f t="shared" si="17"/>
        <v/>
      </c>
      <c r="AB35" s="15" t="str">
        <f t="shared" si="4"/>
        <v/>
      </c>
      <c r="AC35" s="15" t="str">
        <f t="shared" si="5"/>
        <v/>
      </c>
      <c r="AD35" s="15" t="str">
        <f t="shared" si="6"/>
        <v/>
      </c>
      <c r="AE35" s="7"/>
      <c r="AF35" s="8"/>
      <c r="AG35" s="12"/>
      <c r="AH35" s="13"/>
      <c r="AI35" s="12"/>
      <c r="AJ35" s="12"/>
      <c r="AK35" s="64"/>
      <c r="AL35" s="64"/>
      <c r="AM35" s="64"/>
      <c r="AN35" s="64"/>
      <c r="AO35" s="12"/>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12"/>
      <c r="BS35" s="9"/>
      <c r="BT35" s="9"/>
      <c r="BU35" s="64"/>
      <c r="BV35" s="64"/>
      <c r="BW35" s="64"/>
      <c r="BX35" s="12"/>
      <c r="BY35" s="9"/>
      <c r="BZ35" s="9"/>
      <c r="CA35" s="64"/>
      <c r="CB35" s="64"/>
      <c r="CC35" s="64"/>
      <c r="CD35" s="64"/>
      <c r="CE35" s="64"/>
      <c r="CF35" s="64"/>
      <c r="CG35" s="64"/>
      <c r="CH35" s="64"/>
      <c r="CI35" s="64"/>
      <c r="CJ35" s="64"/>
      <c r="CK35" s="40"/>
      <c r="CO35" s="144"/>
      <c r="CP35" s="145"/>
    </row>
    <row r="36" spans="1:94" s="57" customFormat="1" ht="51" customHeight="1" x14ac:dyDescent="0.25">
      <c r="A36" s="83"/>
      <c r="B36" s="83"/>
      <c r="C36" s="83"/>
      <c r="D36" s="83"/>
      <c r="E36" s="83"/>
      <c r="F36" s="83"/>
      <c r="G36" s="83"/>
      <c r="H36" s="83"/>
      <c r="I36" s="83"/>
      <c r="J36" s="84" t="str">
        <f t="shared" si="8"/>
        <v/>
      </c>
      <c r="K36" s="84" t="str">
        <f t="shared" si="9"/>
        <v/>
      </c>
      <c r="L36" s="150" t="str">
        <f t="shared" si="10"/>
        <v/>
      </c>
      <c r="M36" s="150" t="str">
        <f t="shared" si="0"/>
        <v/>
      </c>
      <c r="N36" s="82"/>
      <c r="O36" s="85" t="str">
        <f t="shared" si="11"/>
        <v/>
      </c>
      <c r="P36" s="82"/>
      <c r="Q36" s="15" t="str">
        <f t="shared" si="12"/>
        <v/>
      </c>
      <c r="R36" s="15" t="str">
        <f>IF('2014 Quote Calculator'!$AB36="-","-",IF('2014 Quote Calculator'!$AB36="","",ROUNDUP(IF(OR('2014 Quote Calculator'!$E36=$CF$6,'2014 Quote Calculator'!$E36=$CG$6,'2014 Quote Calculator'!$E36=$CH$6,'2014 Quote Calculator'!$E36=$CI$6),'2014 Quote Calculator'!$AB36,(1-$L36)*'2014 Quote Calculator'!$AB36),2)))</f>
        <v/>
      </c>
      <c r="S36" s="15" t="str">
        <f t="shared" si="13"/>
        <v/>
      </c>
      <c r="T36" s="15" t="str">
        <f>IF('2014 Quote Calculator'!$AD36="-","-",IF('2014 Quote Calculator'!$AD36="","",ROUNDUP(IF(OR('2014 Quote Calculator'!$H36=$CF$6,'2014 Quote Calculator'!$H36=$CG$6,'2014 Quote Calculator'!$H36=$CH$6,'2014 Quote Calculator'!$H36=$CI$6),'2014 Quote Calculator'!$AD36,(1-$L36)*'2014 Quote Calculator'!$AD36),2)))</f>
        <v/>
      </c>
      <c r="U36" s="15" t="str">
        <f t="shared" si="14"/>
        <v/>
      </c>
      <c r="V36" s="132"/>
      <c r="W36" s="18" t="str">
        <f t="shared" si="15"/>
        <v/>
      </c>
      <c r="X36" s="18" t="str">
        <f t="shared" si="1"/>
        <v/>
      </c>
      <c r="Y36" s="18" t="str">
        <f t="shared" si="16"/>
        <v/>
      </c>
      <c r="Z36" s="18" t="str">
        <f t="shared" si="3"/>
        <v/>
      </c>
      <c r="AA36" s="18" t="str">
        <f t="shared" si="17"/>
        <v/>
      </c>
      <c r="AB36" s="15" t="str">
        <f t="shared" si="4"/>
        <v/>
      </c>
      <c r="AC36" s="15" t="str">
        <f t="shared" si="5"/>
        <v/>
      </c>
      <c r="AD36" s="15" t="str">
        <f t="shared" si="6"/>
        <v/>
      </c>
      <c r="AE36" s="7"/>
      <c r="AF36" s="8"/>
      <c r="AG36" s="12"/>
      <c r="AH36" s="13"/>
      <c r="AI36" s="12"/>
      <c r="AJ36" s="12"/>
      <c r="AK36" s="64"/>
      <c r="AL36" s="64"/>
      <c r="AM36" s="64"/>
      <c r="AN36" s="64"/>
      <c r="AO36" s="12"/>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12"/>
      <c r="BS36" s="9"/>
      <c r="BT36" s="9"/>
      <c r="BU36" s="64"/>
      <c r="BV36" s="64"/>
      <c r="BW36" s="64"/>
      <c r="BX36" s="12"/>
      <c r="BY36" s="9"/>
      <c r="BZ36" s="9"/>
      <c r="CA36" s="64"/>
      <c r="CB36" s="64"/>
      <c r="CC36" s="64"/>
      <c r="CD36" s="64"/>
      <c r="CE36" s="64"/>
      <c r="CF36" s="64"/>
      <c r="CG36" s="64"/>
      <c r="CH36" s="64"/>
      <c r="CI36" s="64"/>
      <c r="CJ36" s="64"/>
      <c r="CK36" s="48"/>
      <c r="CO36" s="144"/>
      <c r="CP36" s="145"/>
    </row>
    <row r="37" spans="1:94" s="57" customFormat="1" ht="51" customHeight="1" x14ac:dyDescent="0.25">
      <c r="A37" s="83"/>
      <c r="B37" s="83"/>
      <c r="C37" s="83"/>
      <c r="D37" s="83"/>
      <c r="E37" s="83"/>
      <c r="F37" s="83"/>
      <c r="G37" s="83"/>
      <c r="H37" s="83"/>
      <c r="I37" s="83"/>
      <c r="J37" s="84" t="str">
        <f t="shared" si="8"/>
        <v/>
      </c>
      <c r="K37" s="84" t="str">
        <f t="shared" si="9"/>
        <v/>
      </c>
      <c r="L37" s="150" t="str">
        <f t="shared" si="10"/>
        <v/>
      </c>
      <c r="M37" s="150" t="str">
        <f t="shared" si="0"/>
        <v/>
      </c>
      <c r="N37" s="82"/>
      <c r="O37" s="85" t="str">
        <f t="shared" si="11"/>
        <v/>
      </c>
      <c r="P37" s="82"/>
      <c r="Q37" s="15" t="str">
        <f t="shared" si="12"/>
        <v/>
      </c>
      <c r="R37" s="15" t="str">
        <f>IF('2014 Quote Calculator'!$AB37="-","-",IF('2014 Quote Calculator'!$AB37="","",ROUNDUP(IF(OR('2014 Quote Calculator'!$E37=$CF$6,'2014 Quote Calculator'!$E37=$CG$6,'2014 Quote Calculator'!$E37=$CH$6,'2014 Quote Calculator'!$E37=$CI$6),'2014 Quote Calculator'!$AB37,(1-$L37)*'2014 Quote Calculator'!$AB37),2)))</f>
        <v/>
      </c>
      <c r="S37" s="15" t="str">
        <f t="shared" si="13"/>
        <v/>
      </c>
      <c r="T37" s="15" t="str">
        <f>IF('2014 Quote Calculator'!$AD37="-","-",IF('2014 Quote Calculator'!$AD37="","",ROUNDUP(IF(OR('2014 Quote Calculator'!$H37=$CF$6,'2014 Quote Calculator'!$H37=$CG$6,'2014 Quote Calculator'!$H37=$CH$6,'2014 Quote Calculator'!$H37=$CI$6),'2014 Quote Calculator'!$AD37,(1-$L37)*'2014 Quote Calculator'!$AD37),2)))</f>
        <v/>
      </c>
      <c r="U37" s="15" t="str">
        <f t="shared" si="14"/>
        <v/>
      </c>
      <c r="V37" s="132"/>
      <c r="W37" s="18" t="str">
        <f t="shared" si="15"/>
        <v/>
      </c>
      <c r="X37" s="18" t="str">
        <f t="shared" si="1"/>
        <v/>
      </c>
      <c r="Y37" s="18" t="str">
        <f t="shared" si="16"/>
        <v/>
      </c>
      <c r="Z37" s="18" t="str">
        <f t="shared" si="3"/>
        <v/>
      </c>
      <c r="AA37" s="18" t="str">
        <f t="shared" si="17"/>
        <v/>
      </c>
      <c r="AB37" s="15" t="str">
        <f t="shared" si="4"/>
        <v/>
      </c>
      <c r="AC37" s="15" t="str">
        <f t="shared" si="5"/>
        <v/>
      </c>
      <c r="AD37" s="15" t="str">
        <f t="shared" si="6"/>
        <v/>
      </c>
      <c r="AE37" s="7"/>
      <c r="AF37" s="8"/>
      <c r="AG37" s="12"/>
      <c r="AH37" s="13"/>
      <c r="AI37" s="12"/>
      <c r="AJ37" s="12"/>
      <c r="AK37" s="64"/>
      <c r="AL37" s="64"/>
      <c r="AM37" s="64"/>
      <c r="AN37" s="64"/>
      <c r="AO37" s="12"/>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12"/>
      <c r="BS37" s="9"/>
      <c r="BT37" s="9"/>
      <c r="BU37" s="64"/>
      <c r="BV37" s="64"/>
      <c r="BW37" s="64"/>
      <c r="BX37" s="12"/>
      <c r="BY37" s="9"/>
      <c r="BZ37" s="9"/>
      <c r="CA37" s="64"/>
      <c r="CB37" s="64"/>
      <c r="CC37" s="64"/>
      <c r="CD37" s="64"/>
      <c r="CE37" s="64"/>
      <c r="CF37" s="64"/>
      <c r="CG37" s="64"/>
      <c r="CH37" s="64"/>
      <c r="CI37" s="64"/>
      <c r="CJ37" s="64"/>
      <c r="CK37" s="40"/>
      <c r="CO37" s="144"/>
      <c r="CP37" s="145"/>
    </row>
    <row r="38" spans="1:94" s="57" customFormat="1" ht="51" customHeight="1" x14ac:dyDescent="0.25">
      <c r="A38" s="83"/>
      <c r="B38" s="83"/>
      <c r="C38" s="83"/>
      <c r="D38" s="83"/>
      <c r="E38" s="83"/>
      <c r="F38" s="83"/>
      <c r="G38" s="83"/>
      <c r="H38" s="83"/>
      <c r="I38" s="83"/>
      <c r="J38" s="84" t="str">
        <f t="shared" si="8"/>
        <v/>
      </c>
      <c r="K38" s="84" t="str">
        <f t="shared" si="9"/>
        <v/>
      </c>
      <c r="L38" s="150" t="str">
        <f t="shared" si="10"/>
        <v/>
      </c>
      <c r="M38" s="150" t="str">
        <f t="shared" si="0"/>
        <v/>
      </c>
      <c r="N38" s="82"/>
      <c r="O38" s="85" t="str">
        <f t="shared" si="11"/>
        <v/>
      </c>
      <c r="P38" s="82"/>
      <c r="Q38" s="15" t="str">
        <f t="shared" si="12"/>
        <v/>
      </c>
      <c r="R38" s="15" t="str">
        <f>IF('2014 Quote Calculator'!$AB38="-","-",IF('2014 Quote Calculator'!$AB38="","",ROUNDUP(IF(OR('2014 Quote Calculator'!$E38=$CF$6,'2014 Quote Calculator'!$E38=$CG$6,'2014 Quote Calculator'!$E38=$CH$6,'2014 Quote Calculator'!$E38=$CI$6),'2014 Quote Calculator'!$AB38,(1-$L38)*'2014 Quote Calculator'!$AB38),2)))</f>
        <v/>
      </c>
      <c r="S38" s="15" t="str">
        <f t="shared" si="13"/>
        <v/>
      </c>
      <c r="T38" s="15" t="str">
        <f>IF('2014 Quote Calculator'!$AD38="-","-",IF('2014 Quote Calculator'!$AD38="","",ROUNDUP(IF(OR('2014 Quote Calculator'!$H38=$CF$6,'2014 Quote Calculator'!$H38=$CG$6,'2014 Quote Calculator'!$H38=$CH$6,'2014 Quote Calculator'!$H38=$CI$6),'2014 Quote Calculator'!$AD38,(1-$L38)*'2014 Quote Calculator'!$AD38),2)))</f>
        <v/>
      </c>
      <c r="U38" s="15" t="str">
        <f t="shared" si="14"/>
        <v/>
      </c>
      <c r="V38" s="132"/>
      <c r="W38" s="18" t="str">
        <f t="shared" si="15"/>
        <v/>
      </c>
      <c r="X38" s="18" t="str">
        <f t="shared" si="1"/>
        <v/>
      </c>
      <c r="Y38" s="18" t="str">
        <f t="shared" si="16"/>
        <v/>
      </c>
      <c r="Z38" s="18" t="str">
        <f t="shared" si="3"/>
        <v/>
      </c>
      <c r="AA38" s="18" t="str">
        <f t="shared" si="17"/>
        <v/>
      </c>
      <c r="AB38" s="15" t="str">
        <f t="shared" si="4"/>
        <v/>
      </c>
      <c r="AC38" s="15" t="str">
        <f t="shared" si="5"/>
        <v/>
      </c>
      <c r="AD38" s="15" t="str">
        <f t="shared" si="6"/>
        <v/>
      </c>
      <c r="AE38" s="7"/>
      <c r="AF38" s="8"/>
      <c r="AG38" s="12"/>
      <c r="AH38" s="13"/>
      <c r="AI38" s="12"/>
      <c r="AJ38" s="12"/>
      <c r="AK38" s="64"/>
      <c r="AL38" s="64"/>
      <c r="AM38" s="64"/>
      <c r="AN38" s="64"/>
      <c r="AO38" s="12"/>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12"/>
      <c r="BS38" s="9"/>
      <c r="BT38" s="9"/>
      <c r="BU38" s="64"/>
      <c r="BV38" s="64"/>
      <c r="BW38" s="64"/>
      <c r="BX38" s="12"/>
      <c r="BY38" s="9"/>
      <c r="BZ38" s="9"/>
      <c r="CA38" s="64"/>
      <c r="CB38" s="64"/>
      <c r="CC38" s="64"/>
      <c r="CD38" s="64"/>
      <c r="CE38" s="64"/>
      <c r="CF38" s="64"/>
      <c r="CG38" s="64"/>
      <c r="CH38" s="64"/>
      <c r="CI38" s="64"/>
      <c r="CJ38" s="64"/>
      <c r="CK38" s="48"/>
      <c r="CO38" s="144"/>
      <c r="CP38" s="145"/>
    </row>
    <row r="39" spans="1:94" s="57" customFormat="1" ht="51" customHeight="1" x14ac:dyDescent="0.25">
      <c r="A39" s="83"/>
      <c r="B39" s="83"/>
      <c r="C39" s="83"/>
      <c r="D39" s="83"/>
      <c r="E39" s="83"/>
      <c r="F39" s="83"/>
      <c r="G39" s="83"/>
      <c r="H39" s="83"/>
      <c r="I39" s="83"/>
      <c r="J39" s="84" t="str">
        <f t="shared" si="8"/>
        <v/>
      </c>
      <c r="K39" s="84" t="str">
        <f t="shared" si="9"/>
        <v/>
      </c>
      <c r="L39" s="150" t="str">
        <f t="shared" si="10"/>
        <v/>
      </c>
      <c r="M39" s="150" t="str">
        <f t="shared" si="0"/>
        <v/>
      </c>
      <c r="N39" s="82"/>
      <c r="O39" s="85" t="str">
        <f t="shared" si="11"/>
        <v/>
      </c>
      <c r="P39" s="82"/>
      <c r="Q39" s="15" t="str">
        <f t="shared" si="12"/>
        <v/>
      </c>
      <c r="R39" s="15" t="str">
        <f>IF('2014 Quote Calculator'!$AB39="-","-",IF('2014 Quote Calculator'!$AB39="","",ROUNDUP(IF(OR('2014 Quote Calculator'!$E39=$CF$6,'2014 Quote Calculator'!$E39=$CG$6,'2014 Quote Calculator'!$E39=$CH$6,'2014 Quote Calculator'!$E39=$CI$6),'2014 Quote Calculator'!$AB39,(1-$L39)*'2014 Quote Calculator'!$AB39),2)))</f>
        <v/>
      </c>
      <c r="S39" s="15" t="str">
        <f t="shared" si="13"/>
        <v/>
      </c>
      <c r="T39" s="15" t="str">
        <f>IF('2014 Quote Calculator'!$AD39="-","-",IF('2014 Quote Calculator'!$AD39="","",ROUNDUP(IF(OR('2014 Quote Calculator'!$H39=$CF$6,'2014 Quote Calculator'!$H39=$CG$6,'2014 Quote Calculator'!$H39=$CH$6,'2014 Quote Calculator'!$H39=$CI$6),'2014 Quote Calculator'!$AD39,(1-$L39)*'2014 Quote Calculator'!$AD39),2)))</f>
        <v/>
      </c>
      <c r="U39" s="15" t="str">
        <f t="shared" si="14"/>
        <v/>
      </c>
      <c r="V39" s="132"/>
      <c r="W39" s="18" t="str">
        <f t="shared" si="15"/>
        <v/>
      </c>
      <c r="X39" s="18" t="str">
        <f t="shared" si="1"/>
        <v/>
      </c>
      <c r="Y39" s="18" t="str">
        <f t="shared" si="16"/>
        <v/>
      </c>
      <c r="Z39" s="18" t="str">
        <f t="shared" si="3"/>
        <v/>
      </c>
      <c r="AA39" s="18" t="str">
        <f t="shared" si="17"/>
        <v/>
      </c>
      <c r="AB39" s="15" t="str">
        <f t="shared" si="4"/>
        <v/>
      </c>
      <c r="AC39" s="15" t="str">
        <f t="shared" si="5"/>
        <v/>
      </c>
      <c r="AD39" s="15" t="str">
        <f t="shared" si="6"/>
        <v/>
      </c>
      <c r="AE39" s="7"/>
      <c r="AF39" s="8"/>
      <c r="AG39" s="12"/>
      <c r="AH39" s="13"/>
      <c r="AI39" s="12"/>
      <c r="AJ39" s="12"/>
      <c r="AK39" s="64"/>
      <c r="AL39" s="64"/>
      <c r="AM39" s="64"/>
      <c r="AN39" s="64"/>
      <c r="AO39" s="12"/>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12"/>
      <c r="BS39" s="9"/>
      <c r="BT39" s="9"/>
      <c r="BU39" s="64"/>
      <c r="BV39" s="64"/>
      <c r="BW39" s="64"/>
      <c r="BX39" s="12"/>
      <c r="BY39" s="9"/>
      <c r="BZ39" s="9"/>
      <c r="CA39" s="64"/>
      <c r="CB39" s="64"/>
      <c r="CC39" s="64"/>
      <c r="CD39" s="64"/>
      <c r="CE39" s="64"/>
      <c r="CF39" s="64"/>
      <c r="CG39" s="64"/>
      <c r="CH39" s="64"/>
      <c r="CI39" s="64"/>
      <c r="CJ39" s="64"/>
      <c r="CK39" s="40"/>
      <c r="CO39" s="144"/>
      <c r="CP39" s="145"/>
    </row>
    <row r="40" spans="1:94" s="57" customFormat="1" ht="51" customHeight="1" x14ac:dyDescent="0.25">
      <c r="A40" s="83"/>
      <c r="B40" s="83"/>
      <c r="C40" s="83"/>
      <c r="D40" s="83"/>
      <c r="E40" s="83"/>
      <c r="F40" s="83"/>
      <c r="G40" s="83"/>
      <c r="H40" s="83"/>
      <c r="I40" s="83"/>
      <c r="J40" s="84" t="str">
        <f t="shared" si="8"/>
        <v/>
      </c>
      <c r="K40" s="84" t="str">
        <f t="shared" si="9"/>
        <v/>
      </c>
      <c r="L40" s="150" t="str">
        <f t="shared" si="10"/>
        <v/>
      </c>
      <c r="M40" s="150" t="str">
        <f t="shared" si="0"/>
        <v/>
      </c>
      <c r="N40" s="82"/>
      <c r="O40" s="85" t="str">
        <f t="shared" si="11"/>
        <v/>
      </c>
      <c r="P40" s="82"/>
      <c r="Q40" s="15" t="str">
        <f t="shared" si="12"/>
        <v/>
      </c>
      <c r="R40" s="15" t="str">
        <f>IF('2014 Quote Calculator'!$AB40="-","-",IF('2014 Quote Calculator'!$AB40="","",ROUNDUP(IF(OR('2014 Quote Calculator'!$E40=$CF$6,'2014 Quote Calculator'!$E40=$CG$6,'2014 Quote Calculator'!$E40=$CH$6,'2014 Quote Calculator'!$E40=$CI$6),'2014 Quote Calculator'!$AB40,(1-$L40)*'2014 Quote Calculator'!$AB40),2)))</f>
        <v/>
      </c>
      <c r="S40" s="15" t="str">
        <f t="shared" si="13"/>
        <v/>
      </c>
      <c r="T40" s="15" t="str">
        <f>IF('2014 Quote Calculator'!$AD40="-","-",IF('2014 Quote Calculator'!$AD40="","",ROUNDUP(IF(OR('2014 Quote Calculator'!$H40=$CF$6,'2014 Quote Calculator'!$H40=$CG$6,'2014 Quote Calculator'!$H40=$CH$6,'2014 Quote Calculator'!$H40=$CI$6),'2014 Quote Calculator'!$AD40,(1-$L40)*'2014 Quote Calculator'!$AD40),2)))</f>
        <v/>
      </c>
      <c r="U40" s="15" t="str">
        <f t="shared" si="14"/>
        <v/>
      </c>
      <c r="V40" s="132"/>
      <c r="W40" s="18" t="str">
        <f t="shared" si="15"/>
        <v/>
      </c>
      <c r="X40" s="18" t="str">
        <f t="shared" si="1"/>
        <v/>
      </c>
      <c r="Y40" s="18" t="str">
        <f t="shared" si="16"/>
        <v/>
      </c>
      <c r="Z40" s="18" t="str">
        <f t="shared" si="3"/>
        <v/>
      </c>
      <c r="AA40" s="18" t="str">
        <f t="shared" si="17"/>
        <v/>
      </c>
      <c r="AB40" s="15" t="str">
        <f t="shared" si="4"/>
        <v/>
      </c>
      <c r="AC40" s="15" t="str">
        <f t="shared" si="5"/>
        <v/>
      </c>
      <c r="AD40" s="15" t="str">
        <f t="shared" si="6"/>
        <v/>
      </c>
      <c r="AE40" s="7"/>
      <c r="AF40" s="8"/>
      <c r="AG40" s="12"/>
      <c r="AH40" s="13"/>
      <c r="AI40" s="12"/>
      <c r="AJ40" s="12"/>
      <c r="AK40" s="64"/>
      <c r="AL40" s="64"/>
      <c r="AM40" s="64"/>
      <c r="AN40" s="64"/>
      <c r="AO40" s="12"/>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12"/>
      <c r="BS40" s="9"/>
      <c r="BT40" s="9"/>
      <c r="BU40" s="64"/>
      <c r="BV40" s="64"/>
      <c r="BW40" s="64"/>
      <c r="BX40" s="12"/>
      <c r="BY40" s="9"/>
      <c r="BZ40" s="9"/>
      <c r="CA40" s="64"/>
      <c r="CB40" s="64"/>
      <c r="CC40" s="64"/>
      <c r="CD40" s="64"/>
      <c r="CE40" s="64"/>
      <c r="CF40" s="64"/>
      <c r="CG40" s="64"/>
      <c r="CH40" s="64"/>
      <c r="CI40" s="64"/>
      <c r="CJ40" s="64"/>
      <c r="CK40" s="48"/>
      <c r="CO40" s="144"/>
      <c r="CP40" s="145"/>
    </row>
    <row r="41" spans="1:94" s="57" customFormat="1" ht="51" customHeight="1" x14ac:dyDescent="0.25">
      <c r="A41" s="83"/>
      <c r="B41" s="83"/>
      <c r="C41" s="83"/>
      <c r="D41" s="83"/>
      <c r="E41" s="83"/>
      <c r="F41" s="83"/>
      <c r="G41" s="83"/>
      <c r="H41" s="83"/>
      <c r="I41" s="83"/>
      <c r="J41" s="84" t="str">
        <f t="shared" si="8"/>
        <v/>
      </c>
      <c r="K41" s="84" t="str">
        <f t="shared" si="9"/>
        <v/>
      </c>
      <c r="L41" s="150" t="str">
        <f t="shared" si="10"/>
        <v/>
      </c>
      <c r="M41" s="150" t="str">
        <f t="shared" si="0"/>
        <v/>
      </c>
      <c r="N41" s="82"/>
      <c r="O41" s="85" t="str">
        <f t="shared" si="11"/>
        <v/>
      </c>
      <c r="P41" s="82"/>
      <c r="Q41" s="15" t="str">
        <f t="shared" si="12"/>
        <v/>
      </c>
      <c r="R41" s="15" t="str">
        <f>IF('2014 Quote Calculator'!$AB41="-","-",IF('2014 Quote Calculator'!$AB41="","",ROUNDUP(IF(OR('2014 Quote Calculator'!$E41=$CF$6,'2014 Quote Calculator'!$E41=$CG$6,'2014 Quote Calculator'!$E41=$CH$6,'2014 Quote Calculator'!$E41=$CI$6),'2014 Quote Calculator'!$AB41,(1-$L41)*'2014 Quote Calculator'!$AB41),2)))</f>
        <v/>
      </c>
      <c r="S41" s="15" t="str">
        <f t="shared" si="13"/>
        <v/>
      </c>
      <c r="T41" s="15" t="str">
        <f>IF('2014 Quote Calculator'!$AD41="-","-",IF('2014 Quote Calculator'!$AD41="","",ROUNDUP(IF(OR('2014 Quote Calculator'!$H41=$CF$6,'2014 Quote Calculator'!$H41=$CG$6,'2014 Quote Calculator'!$H41=$CH$6,'2014 Quote Calculator'!$H41=$CI$6),'2014 Quote Calculator'!$AD41,(1-$L41)*'2014 Quote Calculator'!$AD41),2)))</f>
        <v/>
      </c>
      <c r="U41" s="15" t="str">
        <f t="shared" si="14"/>
        <v/>
      </c>
      <c r="V41" s="132"/>
      <c r="W41" s="18" t="str">
        <f t="shared" si="15"/>
        <v/>
      </c>
      <c r="X41" s="18" t="str">
        <f t="shared" si="1"/>
        <v/>
      </c>
      <c r="Y41" s="18" t="str">
        <f t="shared" si="16"/>
        <v/>
      </c>
      <c r="Z41" s="18" t="str">
        <f t="shared" si="3"/>
        <v/>
      </c>
      <c r="AA41" s="18" t="str">
        <f t="shared" si="17"/>
        <v/>
      </c>
      <c r="AB41" s="15" t="str">
        <f t="shared" si="4"/>
        <v/>
      </c>
      <c r="AC41" s="15" t="str">
        <f t="shared" si="5"/>
        <v/>
      </c>
      <c r="AD41" s="15" t="str">
        <f t="shared" si="6"/>
        <v/>
      </c>
      <c r="AE41" s="7"/>
      <c r="AF41" s="8"/>
      <c r="AG41" s="12"/>
      <c r="AH41" s="13"/>
      <c r="AI41" s="12"/>
      <c r="AJ41" s="12"/>
      <c r="AK41" s="64"/>
      <c r="AL41" s="64"/>
      <c r="AM41" s="64"/>
      <c r="AN41" s="64"/>
      <c r="AO41" s="12"/>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12"/>
      <c r="BS41" s="9"/>
      <c r="BT41" s="9"/>
      <c r="BU41" s="64"/>
      <c r="BV41" s="64"/>
      <c r="BW41" s="64"/>
      <c r="BX41" s="12"/>
      <c r="BY41" s="9"/>
      <c r="BZ41" s="9"/>
      <c r="CA41" s="64"/>
      <c r="CB41" s="64"/>
      <c r="CC41" s="64"/>
      <c r="CD41" s="64"/>
      <c r="CE41" s="64"/>
      <c r="CF41" s="64"/>
      <c r="CG41" s="64"/>
      <c r="CH41" s="64"/>
      <c r="CI41" s="64"/>
      <c r="CJ41" s="64"/>
      <c r="CK41" s="40"/>
      <c r="CO41" s="144"/>
      <c r="CP41" s="145"/>
    </row>
    <row r="42" spans="1:94" s="57" customFormat="1" ht="51" customHeight="1" x14ac:dyDescent="0.25">
      <c r="A42" s="83"/>
      <c r="B42" s="83"/>
      <c r="C42" s="83"/>
      <c r="D42" s="83"/>
      <c r="E42" s="83"/>
      <c r="F42" s="83"/>
      <c r="G42" s="83"/>
      <c r="H42" s="83"/>
      <c r="I42" s="83"/>
      <c r="J42" s="84" t="str">
        <f t="shared" si="8"/>
        <v/>
      </c>
      <c r="K42" s="84" t="str">
        <f t="shared" si="9"/>
        <v/>
      </c>
      <c r="L42" s="150" t="str">
        <f t="shared" si="10"/>
        <v/>
      </c>
      <c r="M42" s="150" t="str">
        <f t="shared" si="0"/>
        <v/>
      </c>
      <c r="N42" s="82"/>
      <c r="O42" s="85" t="str">
        <f t="shared" si="11"/>
        <v/>
      </c>
      <c r="P42" s="82"/>
      <c r="Q42" s="15" t="str">
        <f t="shared" si="12"/>
        <v/>
      </c>
      <c r="R42" s="15" t="str">
        <f>IF('2014 Quote Calculator'!$AB42="-","-",IF('2014 Quote Calculator'!$AB42="","",ROUNDUP(IF(OR('2014 Quote Calculator'!$E42=$CF$6,'2014 Quote Calculator'!$E42=$CG$6,'2014 Quote Calculator'!$E42=$CH$6,'2014 Quote Calculator'!$E42=$CI$6),'2014 Quote Calculator'!$AB42,(1-$L42)*'2014 Quote Calculator'!$AB42),2)))</f>
        <v/>
      </c>
      <c r="S42" s="15" t="str">
        <f t="shared" si="13"/>
        <v/>
      </c>
      <c r="T42" s="15" t="str">
        <f>IF('2014 Quote Calculator'!$AD42="-","-",IF('2014 Quote Calculator'!$AD42="","",ROUNDUP(IF(OR('2014 Quote Calculator'!$H42=$CF$6,'2014 Quote Calculator'!$H42=$CG$6,'2014 Quote Calculator'!$H42=$CH$6,'2014 Quote Calculator'!$H42=$CI$6),'2014 Quote Calculator'!$AD42,(1-$L42)*'2014 Quote Calculator'!$AD42),2)))</f>
        <v/>
      </c>
      <c r="U42" s="15" t="str">
        <f t="shared" si="14"/>
        <v/>
      </c>
      <c r="V42" s="132"/>
      <c r="W42" s="18" t="str">
        <f t="shared" si="15"/>
        <v/>
      </c>
      <c r="X42" s="18" t="str">
        <f t="shared" si="1"/>
        <v/>
      </c>
      <c r="Y42" s="18" t="str">
        <f t="shared" si="16"/>
        <v/>
      </c>
      <c r="Z42" s="18" t="str">
        <f t="shared" si="3"/>
        <v/>
      </c>
      <c r="AA42" s="18" t="str">
        <f t="shared" si="17"/>
        <v/>
      </c>
      <c r="AB42" s="15" t="str">
        <f t="shared" si="4"/>
        <v/>
      </c>
      <c r="AC42" s="15" t="str">
        <f t="shared" si="5"/>
        <v/>
      </c>
      <c r="AD42" s="15" t="str">
        <f t="shared" si="6"/>
        <v/>
      </c>
      <c r="AE42" s="7"/>
      <c r="AF42" s="8"/>
      <c r="AG42" s="12"/>
      <c r="AH42" s="13"/>
      <c r="AI42" s="12"/>
      <c r="AJ42" s="12"/>
      <c r="AK42" s="64"/>
      <c r="AL42" s="64"/>
      <c r="AM42" s="64"/>
      <c r="AN42" s="64"/>
      <c r="AO42" s="12"/>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12"/>
      <c r="BS42" s="9"/>
      <c r="BT42" s="9"/>
      <c r="BU42" s="64"/>
      <c r="BV42" s="64"/>
      <c r="BW42" s="64"/>
      <c r="BX42" s="12"/>
      <c r="BY42" s="9"/>
      <c r="BZ42" s="9"/>
      <c r="CA42" s="64"/>
      <c r="CB42" s="64"/>
      <c r="CC42" s="64"/>
      <c r="CD42" s="64"/>
      <c r="CE42" s="64"/>
      <c r="CF42" s="64"/>
      <c r="CG42" s="64"/>
      <c r="CH42" s="64"/>
      <c r="CI42" s="64"/>
      <c r="CJ42" s="64"/>
      <c r="CK42" s="48"/>
      <c r="CO42" s="144"/>
      <c r="CP42" s="145"/>
    </row>
    <row r="43" spans="1:94" s="57" customFormat="1" ht="51" customHeight="1" x14ac:dyDescent="0.25">
      <c r="A43" s="83"/>
      <c r="B43" s="83"/>
      <c r="C43" s="83"/>
      <c r="D43" s="83"/>
      <c r="E43" s="83"/>
      <c r="F43" s="83"/>
      <c r="G43" s="83"/>
      <c r="H43" s="83"/>
      <c r="I43" s="83"/>
      <c r="J43" s="84" t="str">
        <f t="shared" si="8"/>
        <v/>
      </c>
      <c r="K43" s="84" t="str">
        <f t="shared" si="9"/>
        <v/>
      </c>
      <c r="L43" s="150" t="str">
        <f t="shared" si="10"/>
        <v/>
      </c>
      <c r="M43" s="150" t="str">
        <f t="shared" si="0"/>
        <v/>
      </c>
      <c r="N43" s="82"/>
      <c r="O43" s="85" t="str">
        <f t="shared" si="11"/>
        <v/>
      </c>
      <c r="P43" s="82"/>
      <c r="Q43" s="15" t="str">
        <f t="shared" si="12"/>
        <v/>
      </c>
      <c r="R43" s="15" t="str">
        <f>IF('2014 Quote Calculator'!$AB43="-","-",IF('2014 Quote Calculator'!$AB43="","",ROUNDUP(IF(OR('2014 Quote Calculator'!$E43=$CF$6,'2014 Quote Calculator'!$E43=$CG$6,'2014 Quote Calculator'!$E43=$CH$6,'2014 Quote Calculator'!$E43=$CI$6),'2014 Quote Calculator'!$AB43,(1-$L43)*'2014 Quote Calculator'!$AB43),2)))</f>
        <v/>
      </c>
      <c r="S43" s="15" t="str">
        <f t="shared" si="13"/>
        <v/>
      </c>
      <c r="T43" s="15" t="str">
        <f>IF('2014 Quote Calculator'!$AD43="-","-",IF('2014 Quote Calculator'!$AD43="","",ROUNDUP(IF(OR('2014 Quote Calculator'!$H43=$CF$6,'2014 Quote Calculator'!$H43=$CG$6,'2014 Quote Calculator'!$H43=$CH$6,'2014 Quote Calculator'!$H43=$CI$6),'2014 Quote Calculator'!$AD43,(1-$L43)*'2014 Quote Calculator'!$AD43),2)))</f>
        <v/>
      </c>
      <c r="U43" s="15" t="str">
        <f t="shared" si="14"/>
        <v/>
      </c>
      <c r="V43" s="132"/>
      <c r="W43" s="18" t="str">
        <f t="shared" si="15"/>
        <v/>
      </c>
      <c r="X43" s="18" t="str">
        <f t="shared" si="1"/>
        <v/>
      </c>
      <c r="Y43" s="18" t="str">
        <f t="shared" si="16"/>
        <v/>
      </c>
      <c r="Z43" s="18" t="str">
        <f t="shared" si="3"/>
        <v/>
      </c>
      <c r="AA43" s="18" t="str">
        <f t="shared" si="17"/>
        <v/>
      </c>
      <c r="AB43" s="15" t="str">
        <f t="shared" si="4"/>
        <v/>
      </c>
      <c r="AC43" s="15" t="str">
        <f t="shared" si="5"/>
        <v/>
      </c>
      <c r="AD43" s="15" t="str">
        <f t="shared" si="6"/>
        <v/>
      </c>
      <c r="AE43" s="7"/>
      <c r="AF43" s="8"/>
      <c r="AG43" s="12"/>
      <c r="AH43" s="13"/>
      <c r="AI43" s="12"/>
      <c r="AJ43" s="12"/>
      <c r="AK43" s="64"/>
      <c r="AL43" s="64"/>
      <c r="AM43" s="64"/>
      <c r="AN43" s="64"/>
      <c r="AO43" s="12"/>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12"/>
      <c r="BS43" s="9"/>
      <c r="BT43" s="9"/>
      <c r="BU43" s="64"/>
      <c r="BV43" s="64"/>
      <c r="BW43" s="64"/>
      <c r="BX43" s="12"/>
      <c r="BY43" s="9"/>
      <c r="BZ43" s="9"/>
      <c r="CA43" s="64"/>
      <c r="CB43" s="64"/>
      <c r="CC43" s="64"/>
      <c r="CD43" s="64"/>
      <c r="CE43" s="64"/>
      <c r="CF43" s="64"/>
      <c r="CG43" s="64"/>
      <c r="CH43" s="64"/>
      <c r="CI43" s="64"/>
      <c r="CJ43" s="64"/>
      <c r="CK43" s="40"/>
      <c r="CO43" s="144"/>
      <c r="CP43" s="145"/>
    </row>
    <row r="44" spans="1:94" s="57" customFormat="1" ht="51" customHeight="1" x14ac:dyDescent="0.25">
      <c r="A44" s="83"/>
      <c r="B44" s="83"/>
      <c r="C44" s="83"/>
      <c r="D44" s="83"/>
      <c r="E44" s="83"/>
      <c r="F44" s="83"/>
      <c r="G44" s="83"/>
      <c r="H44" s="83"/>
      <c r="I44" s="83"/>
      <c r="J44" s="84" t="str">
        <f t="shared" si="8"/>
        <v/>
      </c>
      <c r="K44" s="84" t="str">
        <f t="shared" si="9"/>
        <v/>
      </c>
      <c r="L44" s="150" t="str">
        <f t="shared" si="10"/>
        <v/>
      </c>
      <c r="M44" s="150" t="str">
        <f t="shared" si="0"/>
        <v/>
      </c>
      <c r="N44" s="82"/>
      <c r="O44" s="85" t="str">
        <f t="shared" si="11"/>
        <v/>
      </c>
      <c r="P44" s="82"/>
      <c r="Q44" s="15" t="str">
        <f t="shared" si="12"/>
        <v/>
      </c>
      <c r="R44" s="15" t="str">
        <f>IF('2014 Quote Calculator'!$AB44="-","-",IF('2014 Quote Calculator'!$AB44="","",ROUNDUP(IF(OR('2014 Quote Calculator'!$E44=$CF$6,'2014 Quote Calculator'!$E44=$CG$6,'2014 Quote Calculator'!$E44=$CH$6,'2014 Quote Calculator'!$E44=$CI$6),'2014 Quote Calculator'!$AB44,(1-$L44)*'2014 Quote Calculator'!$AB44),2)))</f>
        <v/>
      </c>
      <c r="S44" s="15" t="str">
        <f t="shared" si="13"/>
        <v/>
      </c>
      <c r="T44" s="15" t="str">
        <f>IF('2014 Quote Calculator'!$AD44="-","-",IF('2014 Quote Calculator'!$AD44="","",ROUNDUP(IF(OR('2014 Quote Calculator'!$H44=$CF$6,'2014 Quote Calculator'!$H44=$CG$6,'2014 Quote Calculator'!$H44=$CH$6,'2014 Quote Calculator'!$H44=$CI$6),'2014 Quote Calculator'!$AD44,(1-$L44)*'2014 Quote Calculator'!$AD44),2)))</f>
        <v/>
      </c>
      <c r="U44" s="15" t="str">
        <f t="shared" si="14"/>
        <v/>
      </c>
      <c r="V44" s="132"/>
      <c r="W44" s="18" t="str">
        <f t="shared" si="15"/>
        <v/>
      </c>
      <c r="X44" s="18" t="str">
        <f t="shared" si="1"/>
        <v/>
      </c>
      <c r="Y44" s="18" t="str">
        <f t="shared" si="16"/>
        <v/>
      </c>
      <c r="Z44" s="18" t="str">
        <f t="shared" si="3"/>
        <v/>
      </c>
      <c r="AA44" s="18" t="str">
        <f t="shared" si="17"/>
        <v/>
      </c>
      <c r="AB44" s="15" t="str">
        <f t="shared" si="4"/>
        <v/>
      </c>
      <c r="AC44" s="15" t="str">
        <f t="shared" si="5"/>
        <v/>
      </c>
      <c r="AD44" s="15" t="str">
        <f t="shared" si="6"/>
        <v/>
      </c>
      <c r="AE44" s="7"/>
      <c r="AF44" s="8"/>
      <c r="AG44" s="12"/>
      <c r="AH44" s="13"/>
      <c r="AI44" s="12"/>
      <c r="AJ44" s="12"/>
      <c r="AK44" s="64"/>
      <c r="AL44" s="64"/>
      <c r="AM44" s="64"/>
      <c r="AN44" s="64"/>
      <c r="AO44" s="12"/>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12"/>
      <c r="BS44" s="9"/>
      <c r="BT44" s="9"/>
      <c r="BU44" s="64"/>
      <c r="BV44" s="64"/>
      <c r="BW44" s="64"/>
      <c r="BX44" s="12"/>
      <c r="BY44" s="9"/>
      <c r="BZ44" s="9"/>
      <c r="CA44" s="64"/>
      <c r="CB44" s="64"/>
      <c r="CC44" s="64"/>
      <c r="CD44" s="64"/>
      <c r="CE44" s="64"/>
      <c r="CF44" s="64"/>
      <c r="CG44" s="64"/>
      <c r="CH44" s="64"/>
      <c r="CI44" s="64"/>
      <c r="CJ44" s="64"/>
      <c r="CK44" s="48"/>
      <c r="CO44" s="144"/>
      <c r="CP44" s="145"/>
    </row>
    <row r="45" spans="1:94" s="57" customFormat="1" ht="51" customHeight="1" x14ac:dyDescent="0.25">
      <c r="A45" s="83"/>
      <c r="B45" s="83"/>
      <c r="C45" s="83"/>
      <c r="D45" s="83"/>
      <c r="E45" s="83"/>
      <c r="F45" s="83"/>
      <c r="G45" s="83"/>
      <c r="H45" s="83"/>
      <c r="I45" s="83"/>
      <c r="J45" s="84" t="str">
        <f t="shared" si="8"/>
        <v/>
      </c>
      <c r="K45" s="84" t="str">
        <f t="shared" si="9"/>
        <v/>
      </c>
      <c r="L45" s="150" t="str">
        <f t="shared" si="10"/>
        <v/>
      </c>
      <c r="M45" s="150" t="str">
        <f t="shared" si="0"/>
        <v/>
      </c>
      <c r="N45" s="82"/>
      <c r="O45" s="85" t="str">
        <f t="shared" si="11"/>
        <v/>
      </c>
      <c r="P45" s="82"/>
      <c r="Q45" s="15" t="str">
        <f t="shared" si="12"/>
        <v/>
      </c>
      <c r="R45" s="15" t="str">
        <f>IF('2014 Quote Calculator'!$AB45="-","-",IF('2014 Quote Calculator'!$AB45="","",ROUNDUP(IF(OR('2014 Quote Calculator'!$E45=$CF$6,'2014 Quote Calculator'!$E45=$CG$6,'2014 Quote Calculator'!$E45=$CH$6,'2014 Quote Calculator'!$E45=$CI$6),'2014 Quote Calculator'!$AB45,(1-$L45)*'2014 Quote Calculator'!$AB45),2)))</f>
        <v/>
      </c>
      <c r="S45" s="15" t="str">
        <f t="shared" si="13"/>
        <v/>
      </c>
      <c r="T45" s="15" t="str">
        <f>IF('2014 Quote Calculator'!$AD45="-","-",IF('2014 Quote Calculator'!$AD45="","",ROUNDUP(IF(OR('2014 Quote Calculator'!$H45=$CF$6,'2014 Quote Calculator'!$H45=$CG$6,'2014 Quote Calculator'!$H45=$CH$6,'2014 Quote Calculator'!$H45=$CI$6),'2014 Quote Calculator'!$AD45,(1-$L45)*'2014 Quote Calculator'!$AD45),2)))</f>
        <v/>
      </c>
      <c r="U45" s="15" t="str">
        <f t="shared" si="14"/>
        <v/>
      </c>
      <c r="V45" s="132"/>
      <c r="W45" s="18" t="str">
        <f t="shared" si="15"/>
        <v/>
      </c>
      <c r="X45" s="18" t="str">
        <f t="shared" si="1"/>
        <v/>
      </c>
      <c r="Y45" s="18" t="str">
        <f t="shared" si="16"/>
        <v/>
      </c>
      <c r="Z45" s="18" t="str">
        <f t="shared" si="3"/>
        <v/>
      </c>
      <c r="AA45" s="18" t="str">
        <f t="shared" si="17"/>
        <v/>
      </c>
      <c r="AB45" s="15" t="str">
        <f t="shared" si="4"/>
        <v/>
      </c>
      <c r="AC45" s="15" t="str">
        <f t="shared" si="5"/>
        <v/>
      </c>
      <c r="AD45" s="15" t="str">
        <f t="shared" si="6"/>
        <v/>
      </c>
      <c r="AE45" s="7"/>
      <c r="AF45" s="8"/>
      <c r="AG45" s="12"/>
      <c r="AH45" s="13"/>
      <c r="AI45" s="12"/>
      <c r="AJ45" s="12"/>
      <c r="AK45" s="64"/>
      <c r="AL45" s="64"/>
      <c r="AM45" s="64"/>
      <c r="AN45" s="64"/>
      <c r="AO45" s="12"/>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12"/>
      <c r="BS45" s="9"/>
      <c r="BT45" s="9"/>
      <c r="BU45" s="64"/>
      <c r="BV45" s="64"/>
      <c r="BW45" s="64"/>
      <c r="BX45" s="12"/>
      <c r="BY45" s="9"/>
      <c r="BZ45" s="9"/>
      <c r="CA45" s="64"/>
      <c r="CB45" s="64"/>
      <c r="CC45" s="64"/>
      <c r="CD45" s="64"/>
      <c r="CE45" s="64"/>
      <c r="CF45" s="64"/>
      <c r="CG45" s="64"/>
      <c r="CH45" s="64"/>
      <c r="CI45" s="64"/>
      <c r="CJ45" s="64"/>
      <c r="CK45" s="40"/>
      <c r="CO45" s="144"/>
      <c r="CP45" s="145"/>
    </row>
    <row r="46" spans="1:94" s="57" customFormat="1" ht="51" customHeight="1" x14ac:dyDescent="0.25">
      <c r="A46" s="83"/>
      <c r="B46" s="83"/>
      <c r="C46" s="83"/>
      <c r="D46" s="83"/>
      <c r="E46" s="83"/>
      <c r="F46" s="83"/>
      <c r="G46" s="83"/>
      <c r="H46" s="83"/>
      <c r="I46" s="83"/>
      <c r="J46" s="84" t="str">
        <f t="shared" si="8"/>
        <v/>
      </c>
      <c r="K46" s="84" t="str">
        <f t="shared" si="9"/>
        <v/>
      </c>
      <c r="L46" s="150" t="str">
        <f t="shared" si="10"/>
        <v/>
      </c>
      <c r="M46" s="150" t="str">
        <f t="shared" si="0"/>
        <v/>
      </c>
      <c r="N46" s="82"/>
      <c r="O46" s="85" t="str">
        <f t="shared" si="11"/>
        <v/>
      </c>
      <c r="P46" s="82"/>
      <c r="Q46" s="15" t="str">
        <f t="shared" si="12"/>
        <v/>
      </c>
      <c r="R46" s="15" t="str">
        <f>IF('2014 Quote Calculator'!$AB46="-","-",IF('2014 Quote Calculator'!$AB46="","",ROUNDUP(IF(OR('2014 Quote Calculator'!$E46=$CF$6,'2014 Quote Calculator'!$E46=$CG$6,'2014 Quote Calculator'!$E46=$CH$6,'2014 Quote Calculator'!$E46=$CI$6),'2014 Quote Calculator'!$AB46,(1-$L46)*'2014 Quote Calculator'!$AB46),2)))</f>
        <v/>
      </c>
      <c r="S46" s="15" t="str">
        <f t="shared" si="13"/>
        <v/>
      </c>
      <c r="T46" s="15" t="str">
        <f>IF('2014 Quote Calculator'!$AD46="-","-",IF('2014 Quote Calculator'!$AD46="","",ROUNDUP(IF(OR('2014 Quote Calculator'!$H46=$CF$6,'2014 Quote Calculator'!$H46=$CG$6,'2014 Quote Calculator'!$H46=$CH$6,'2014 Quote Calculator'!$H46=$CI$6),'2014 Quote Calculator'!$AD46,(1-$L46)*'2014 Quote Calculator'!$AD46),2)))</f>
        <v/>
      </c>
      <c r="U46" s="15" t="str">
        <f t="shared" si="14"/>
        <v/>
      </c>
      <c r="V46" s="132"/>
      <c r="W46" s="18" t="str">
        <f t="shared" si="15"/>
        <v/>
      </c>
      <c r="X46" s="18" t="str">
        <f t="shared" si="1"/>
        <v/>
      </c>
      <c r="Y46" s="18" t="str">
        <f t="shared" si="16"/>
        <v/>
      </c>
      <c r="Z46" s="18" t="str">
        <f t="shared" si="3"/>
        <v/>
      </c>
      <c r="AA46" s="18" t="str">
        <f t="shared" si="17"/>
        <v/>
      </c>
      <c r="AB46" s="15" t="str">
        <f t="shared" si="4"/>
        <v/>
      </c>
      <c r="AC46" s="15" t="str">
        <f t="shared" si="5"/>
        <v/>
      </c>
      <c r="AD46" s="15" t="str">
        <f t="shared" si="6"/>
        <v/>
      </c>
      <c r="AE46" s="7"/>
      <c r="AF46" s="8"/>
      <c r="AG46" s="12"/>
      <c r="AH46" s="13"/>
      <c r="AI46" s="12"/>
      <c r="AJ46" s="12"/>
      <c r="AK46" s="64"/>
      <c r="AL46" s="64"/>
      <c r="AM46" s="64"/>
      <c r="AN46" s="64"/>
      <c r="AO46" s="12"/>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12"/>
      <c r="BS46" s="9"/>
      <c r="BT46" s="9"/>
      <c r="BU46" s="64"/>
      <c r="BV46" s="64"/>
      <c r="BW46" s="64"/>
      <c r="BX46" s="12"/>
      <c r="BY46" s="9"/>
      <c r="BZ46" s="9"/>
      <c r="CA46" s="64"/>
      <c r="CB46" s="64"/>
      <c r="CC46" s="64"/>
      <c r="CD46" s="64"/>
      <c r="CE46" s="64"/>
      <c r="CF46" s="64"/>
      <c r="CG46" s="64"/>
      <c r="CH46" s="64"/>
      <c r="CI46" s="64"/>
      <c r="CJ46" s="64"/>
      <c r="CK46" s="48"/>
      <c r="CO46" s="144"/>
      <c r="CP46" s="145"/>
    </row>
    <row r="47" spans="1:94" s="57" customFormat="1" ht="51" customHeight="1" x14ac:dyDescent="0.25">
      <c r="A47" s="83"/>
      <c r="B47" s="83"/>
      <c r="C47" s="83"/>
      <c r="D47" s="83"/>
      <c r="E47" s="83"/>
      <c r="F47" s="83"/>
      <c r="G47" s="83"/>
      <c r="H47" s="83"/>
      <c r="I47" s="83"/>
      <c r="J47" s="84" t="str">
        <f t="shared" si="8"/>
        <v/>
      </c>
      <c r="K47" s="84" t="str">
        <f t="shared" si="9"/>
        <v/>
      </c>
      <c r="L47" s="150" t="str">
        <f t="shared" si="10"/>
        <v/>
      </c>
      <c r="M47" s="150" t="str">
        <f t="shared" si="0"/>
        <v/>
      </c>
      <c r="N47" s="82"/>
      <c r="O47" s="85" t="str">
        <f t="shared" si="11"/>
        <v/>
      </c>
      <c r="P47" s="82"/>
      <c r="Q47" s="15" t="str">
        <f t="shared" si="12"/>
        <v/>
      </c>
      <c r="R47" s="15" t="str">
        <f>IF('2014 Quote Calculator'!$AB47="-","-",IF('2014 Quote Calculator'!$AB47="","",ROUNDUP(IF(OR('2014 Quote Calculator'!$E47=$CF$6,'2014 Quote Calculator'!$E47=$CG$6,'2014 Quote Calculator'!$E47=$CH$6,'2014 Quote Calculator'!$E47=$CI$6),'2014 Quote Calculator'!$AB47,(1-$L47)*'2014 Quote Calculator'!$AB47),2)))</f>
        <v/>
      </c>
      <c r="S47" s="15" t="str">
        <f t="shared" si="13"/>
        <v/>
      </c>
      <c r="T47" s="15" t="str">
        <f>IF('2014 Quote Calculator'!$AD47="-","-",IF('2014 Quote Calculator'!$AD47="","",ROUNDUP(IF(OR('2014 Quote Calculator'!$H47=$CF$6,'2014 Quote Calculator'!$H47=$CG$6,'2014 Quote Calculator'!$H47=$CH$6,'2014 Quote Calculator'!$H47=$CI$6),'2014 Quote Calculator'!$AD47,(1-$L47)*'2014 Quote Calculator'!$AD47),2)))</f>
        <v/>
      </c>
      <c r="U47" s="15" t="str">
        <f t="shared" si="14"/>
        <v/>
      </c>
      <c r="V47" s="132"/>
      <c r="W47" s="18" t="str">
        <f t="shared" si="15"/>
        <v/>
      </c>
      <c r="X47" s="18" t="str">
        <f t="shared" si="1"/>
        <v/>
      </c>
      <c r="Y47" s="18" t="str">
        <f t="shared" si="16"/>
        <v/>
      </c>
      <c r="Z47" s="18" t="str">
        <f t="shared" si="3"/>
        <v/>
      </c>
      <c r="AA47" s="18" t="str">
        <f t="shared" si="17"/>
        <v/>
      </c>
      <c r="AB47" s="15" t="str">
        <f t="shared" si="4"/>
        <v/>
      </c>
      <c r="AC47" s="15" t="str">
        <f t="shared" si="5"/>
        <v/>
      </c>
      <c r="AD47" s="15" t="str">
        <f t="shared" si="6"/>
        <v/>
      </c>
      <c r="AE47" s="7"/>
      <c r="AF47" s="8"/>
      <c r="AG47" s="12"/>
      <c r="AH47" s="13"/>
      <c r="AI47" s="12"/>
      <c r="AJ47" s="12"/>
      <c r="AK47" s="64"/>
      <c r="AL47" s="64"/>
      <c r="AM47" s="64"/>
      <c r="AN47" s="64"/>
      <c r="AO47" s="12"/>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12"/>
      <c r="BS47" s="9"/>
      <c r="BT47" s="9"/>
      <c r="BU47" s="64"/>
      <c r="BV47" s="64"/>
      <c r="BW47" s="64"/>
      <c r="BX47" s="12"/>
      <c r="BY47" s="9"/>
      <c r="BZ47" s="9"/>
      <c r="CA47" s="64"/>
      <c r="CB47" s="64"/>
      <c r="CC47" s="64"/>
      <c r="CD47" s="64"/>
      <c r="CE47" s="64"/>
      <c r="CF47" s="64"/>
      <c r="CG47" s="64"/>
      <c r="CH47" s="64"/>
      <c r="CI47" s="64"/>
      <c r="CJ47" s="64"/>
      <c r="CK47" s="40"/>
      <c r="CO47" s="144"/>
      <c r="CP47" s="145"/>
    </row>
    <row r="48" spans="1:94" s="57" customFormat="1" ht="51" customHeight="1" x14ac:dyDescent="0.25">
      <c r="A48" s="83"/>
      <c r="B48" s="83"/>
      <c r="C48" s="83"/>
      <c r="D48" s="83"/>
      <c r="E48" s="83"/>
      <c r="F48" s="83"/>
      <c r="G48" s="83"/>
      <c r="H48" s="83"/>
      <c r="I48" s="83"/>
      <c r="J48" s="84" t="str">
        <f t="shared" si="8"/>
        <v/>
      </c>
      <c r="K48" s="84" t="str">
        <f t="shared" si="9"/>
        <v/>
      </c>
      <c r="L48" s="150" t="str">
        <f t="shared" si="10"/>
        <v/>
      </c>
      <c r="M48" s="150" t="str">
        <f t="shared" si="0"/>
        <v/>
      </c>
      <c r="N48" s="82"/>
      <c r="O48" s="85" t="str">
        <f t="shared" si="11"/>
        <v/>
      </c>
      <c r="P48" s="82"/>
      <c r="Q48" s="15" t="str">
        <f t="shared" si="12"/>
        <v/>
      </c>
      <c r="R48" s="15" t="str">
        <f>IF('2014 Quote Calculator'!$AB48="-","-",IF('2014 Quote Calculator'!$AB48="","",ROUNDUP(IF(OR('2014 Quote Calculator'!$E48=$CF$6,'2014 Quote Calculator'!$E48=$CG$6,'2014 Quote Calculator'!$E48=$CH$6,'2014 Quote Calculator'!$E48=$CI$6),'2014 Quote Calculator'!$AB48,(1-$L48)*'2014 Quote Calculator'!$AB48),2)))</f>
        <v/>
      </c>
      <c r="S48" s="15" t="str">
        <f t="shared" si="13"/>
        <v/>
      </c>
      <c r="T48" s="15" t="str">
        <f>IF('2014 Quote Calculator'!$AD48="-","-",IF('2014 Quote Calculator'!$AD48="","",ROUNDUP(IF(OR('2014 Quote Calculator'!$H48=$CF$6,'2014 Quote Calculator'!$H48=$CG$6,'2014 Quote Calculator'!$H48=$CH$6,'2014 Quote Calculator'!$H48=$CI$6),'2014 Quote Calculator'!$AD48,(1-$L48)*'2014 Quote Calculator'!$AD48),2)))</f>
        <v/>
      </c>
      <c r="U48" s="15" t="str">
        <f t="shared" si="14"/>
        <v/>
      </c>
      <c r="V48" s="132"/>
      <c r="W48" s="18" t="str">
        <f t="shared" si="15"/>
        <v/>
      </c>
      <c r="X48" s="18" t="str">
        <f t="shared" si="1"/>
        <v/>
      </c>
      <c r="Y48" s="18" t="str">
        <f t="shared" si="16"/>
        <v/>
      </c>
      <c r="Z48" s="18" t="str">
        <f t="shared" si="3"/>
        <v/>
      </c>
      <c r="AA48" s="18" t="str">
        <f t="shared" si="17"/>
        <v/>
      </c>
      <c r="AB48" s="15" t="str">
        <f t="shared" si="4"/>
        <v/>
      </c>
      <c r="AC48" s="15" t="str">
        <f t="shared" si="5"/>
        <v/>
      </c>
      <c r="AD48" s="15" t="str">
        <f t="shared" si="6"/>
        <v/>
      </c>
      <c r="AE48" s="7"/>
      <c r="AF48" s="8"/>
      <c r="AG48" s="12"/>
      <c r="AH48" s="13"/>
      <c r="AI48" s="12"/>
      <c r="AJ48" s="12"/>
      <c r="AK48" s="64"/>
      <c r="AL48" s="64"/>
      <c r="AM48" s="64"/>
      <c r="AN48" s="64"/>
      <c r="AO48" s="12"/>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12"/>
      <c r="BS48" s="9"/>
      <c r="BT48" s="9"/>
      <c r="BU48" s="64"/>
      <c r="BV48" s="64"/>
      <c r="BW48" s="64"/>
      <c r="BX48" s="12"/>
      <c r="BY48" s="9"/>
      <c r="BZ48" s="9"/>
      <c r="CA48" s="64"/>
      <c r="CB48" s="64"/>
      <c r="CC48" s="64"/>
      <c r="CD48" s="64"/>
      <c r="CE48" s="64"/>
      <c r="CF48" s="64"/>
      <c r="CG48" s="64"/>
      <c r="CH48" s="64"/>
      <c r="CI48" s="64"/>
      <c r="CJ48" s="64"/>
      <c r="CK48" s="48"/>
      <c r="CO48" s="144"/>
      <c r="CP48" s="145"/>
    </row>
    <row r="49" spans="1:94" s="57" customFormat="1" ht="51" customHeight="1" x14ac:dyDescent="0.25">
      <c r="A49" s="83"/>
      <c r="B49" s="83"/>
      <c r="C49" s="83"/>
      <c r="D49" s="83"/>
      <c r="E49" s="83"/>
      <c r="F49" s="83"/>
      <c r="G49" s="83"/>
      <c r="H49" s="83"/>
      <c r="I49" s="83"/>
      <c r="J49" s="84" t="str">
        <f t="shared" si="8"/>
        <v/>
      </c>
      <c r="K49" s="84" t="str">
        <f t="shared" si="9"/>
        <v/>
      </c>
      <c r="L49" s="150" t="str">
        <f t="shared" si="10"/>
        <v/>
      </c>
      <c r="M49" s="150" t="str">
        <f t="shared" si="0"/>
        <v/>
      </c>
      <c r="N49" s="82"/>
      <c r="O49" s="85" t="str">
        <f t="shared" si="11"/>
        <v/>
      </c>
      <c r="P49" s="82"/>
      <c r="Q49" s="15" t="str">
        <f t="shared" si="12"/>
        <v/>
      </c>
      <c r="R49" s="15" t="str">
        <f>IF('2014 Quote Calculator'!$AB49="-","-",IF('2014 Quote Calculator'!$AB49="","",ROUNDUP(IF(OR('2014 Quote Calculator'!$E49=$CF$6,'2014 Quote Calculator'!$E49=$CG$6,'2014 Quote Calculator'!$E49=$CH$6,'2014 Quote Calculator'!$E49=$CI$6),'2014 Quote Calculator'!$AB49,(1-$L49)*'2014 Quote Calculator'!$AB49),2)))</f>
        <v/>
      </c>
      <c r="S49" s="15" t="str">
        <f t="shared" si="13"/>
        <v/>
      </c>
      <c r="T49" s="15" t="str">
        <f>IF('2014 Quote Calculator'!$AD49="-","-",IF('2014 Quote Calculator'!$AD49="","",ROUNDUP(IF(OR('2014 Quote Calculator'!$H49=$CF$6,'2014 Quote Calculator'!$H49=$CG$6,'2014 Quote Calculator'!$H49=$CH$6,'2014 Quote Calculator'!$H49=$CI$6),'2014 Quote Calculator'!$AD49,(1-$L49)*'2014 Quote Calculator'!$AD49),2)))</f>
        <v/>
      </c>
      <c r="U49" s="15" t="str">
        <f t="shared" si="14"/>
        <v/>
      </c>
      <c r="V49" s="132"/>
      <c r="W49" s="18" t="str">
        <f t="shared" si="15"/>
        <v/>
      </c>
      <c r="X49" s="18" t="str">
        <f t="shared" si="1"/>
        <v/>
      </c>
      <c r="Y49" s="18" t="str">
        <f t="shared" si="16"/>
        <v/>
      </c>
      <c r="Z49" s="18" t="str">
        <f t="shared" si="3"/>
        <v/>
      </c>
      <c r="AA49" s="18" t="str">
        <f t="shared" si="17"/>
        <v/>
      </c>
      <c r="AB49" s="15" t="str">
        <f t="shared" si="4"/>
        <v/>
      </c>
      <c r="AC49" s="15" t="str">
        <f t="shared" si="5"/>
        <v/>
      </c>
      <c r="AD49" s="15" t="str">
        <f t="shared" si="6"/>
        <v/>
      </c>
      <c r="AE49" s="7"/>
      <c r="AF49" s="8"/>
      <c r="AG49" s="12"/>
      <c r="AH49" s="13"/>
      <c r="AI49" s="12"/>
      <c r="AJ49" s="12"/>
      <c r="AK49" s="64"/>
      <c r="AL49" s="64"/>
      <c r="AM49" s="64"/>
      <c r="AN49" s="64"/>
      <c r="AO49" s="12"/>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12"/>
      <c r="BS49" s="9"/>
      <c r="BT49" s="9"/>
      <c r="BU49" s="64"/>
      <c r="BV49" s="64"/>
      <c r="BW49" s="64"/>
      <c r="BX49" s="12"/>
      <c r="BY49" s="9"/>
      <c r="BZ49" s="9"/>
      <c r="CA49" s="64"/>
      <c r="CB49" s="64"/>
      <c r="CC49" s="64"/>
      <c r="CD49" s="64"/>
      <c r="CE49" s="64"/>
      <c r="CF49" s="64"/>
      <c r="CG49" s="64"/>
      <c r="CH49" s="64"/>
      <c r="CI49" s="64"/>
      <c r="CJ49" s="64"/>
      <c r="CK49" s="40"/>
      <c r="CO49" s="144"/>
      <c r="CP49" s="145"/>
    </row>
    <row r="50" spans="1:94" s="57" customFormat="1" ht="51" customHeight="1" x14ac:dyDescent="0.25">
      <c r="A50" s="83"/>
      <c r="B50" s="83"/>
      <c r="C50" s="83"/>
      <c r="D50" s="83"/>
      <c r="E50" s="83"/>
      <c r="F50" s="83"/>
      <c r="G50" s="83"/>
      <c r="H50" s="83"/>
      <c r="I50" s="83"/>
      <c r="J50" s="84" t="str">
        <f t="shared" si="8"/>
        <v/>
      </c>
      <c r="K50" s="84" t="str">
        <f t="shared" si="9"/>
        <v/>
      </c>
      <c r="L50" s="150" t="str">
        <f t="shared" si="10"/>
        <v/>
      </c>
      <c r="M50" s="150" t="str">
        <f t="shared" si="0"/>
        <v/>
      </c>
      <c r="N50" s="82"/>
      <c r="O50" s="85" t="str">
        <f t="shared" si="11"/>
        <v/>
      </c>
      <c r="P50" s="82"/>
      <c r="Q50" s="15" t="str">
        <f t="shared" si="12"/>
        <v/>
      </c>
      <c r="R50" s="15" t="str">
        <f>IF('2014 Quote Calculator'!$AB50="-","-",IF('2014 Quote Calculator'!$AB50="","",ROUNDUP(IF(OR('2014 Quote Calculator'!$E50=$CF$6,'2014 Quote Calculator'!$E50=$CG$6,'2014 Quote Calculator'!$E50=$CH$6,'2014 Quote Calculator'!$E50=$CI$6),'2014 Quote Calculator'!$AB50,(1-$L50)*'2014 Quote Calculator'!$AB50),2)))</f>
        <v/>
      </c>
      <c r="S50" s="15" t="str">
        <f t="shared" si="13"/>
        <v/>
      </c>
      <c r="T50" s="15" t="str">
        <f>IF('2014 Quote Calculator'!$AD50="-","-",IF('2014 Quote Calculator'!$AD50="","",ROUNDUP(IF(OR('2014 Quote Calculator'!$H50=$CF$6,'2014 Quote Calculator'!$H50=$CG$6,'2014 Quote Calculator'!$H50=$CH$6,'2014 Quote Calculator'!$H50=$CI$6),'2014 Quote Calculator'!$AD50,(1-$L50)*'2014 Quote Calculator'!$AD50),2)))</f>
        <v/>
      </c>
      <c r="U50" s="15" t="str">
        <f t="shared" si="14"/>
        <v/>
      </c>
      <c r="V50" s="132"/>
      <c r="W50" s="18" t="str">
        <f t="shared" si="15"/>
        <v/>
      </c>
      <c r="X50" s="18" t="str">
        <f t="shared" si="1"/>
        <v/>
      </c>
      <c r="Y50" s="18" t="str">
        <f t="shared" si="16"/>
        <v/>
      </c>
      <c r="Z50" s="18" t="str">
        <f t="shared" si="3"/>
        <v/>
      </c>
      <c r="AA50" s="18" t="str">
        <f t="shared" si="17"/>
        <v/>
      </c>
      <c r="AB50" s="15" t="str">
        <f t="shared" si="4"/>
        <v/>
      </c>
      <c r="AC50" s="15" t="str">
        <f t="shared" si="5"/>
        <v/>
      </c>
      <c r="AD50" s="15" t="str">
        <f t="shared" si="6"/>
        <v/>
      </c>
      <c r="AE50" s="7"/>
      <c r="AF50" s="8"/>
      <c r="AG50" s="12"/>
      <c r="AH50" s="13"/>
      <c r="AI50" s="12"/>
      <c r="AJ50" s="12"/>
      <c r="AK50" s="64"/>
      <c r="AL50" s="64"/>
      <c r="AM50" s="64"/>
      <c r="AN50" s="64"/>
      <c r="AO50" s="12"/>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12"/>
      <c r="BS50" s="9"/>
      <c r="BT50" s="9"/>
      <c r="BU50" s="64"/>
      <c r="BV50" s="64"/>
      <c r="BW50" s="64"/>
      <c r="BX50" s="12"/>
      <c r="BY50" s="9"/>
      <c r="BZ50" s="9"/>
      <c r="CA50" s="64"/>
      <c r="CB50" s="64"/>
      <c r="CC50" s="64"/>
      <c r="CD50" s="64"/>
      <c r="CE50" s="64"/>
      <c r="CF50" s="64"/>
      <c r="CG50" s="64"/>
      <c r="CH50" s="64"/>
      <c r="CI50" s="64"/>
      <c r="CJ50" s="64"/>
      <c r="CK50" s="48"/>
      <c r="CO50" s="144"/>
      <c r="CP50" s="145"/>
    </row>
    <row r="51" spans="1:94" s="57" customFormat="1" ht="51" customHeight="1" x14ac:dyDescent="0.25">
      <c r="A51" s="83"/>
      <c r="B51" s="83"/>
      <c r="C51" s="83"/>
      <c r="D51" s="83"/>
      <c r="E51" s="83"/>
      <c r="F51" s="83"/>
      <c r="G51" s="83"/>
      <c r="H51" s="83"/>
      <c r="I51" s="83"/>
      <c r="J51" s="84" t="str">
        <f t="shared" si="8"/>
        <v/>
      </c>
      <c r="K51" s="84" t="str">
        <f t="shared" si="9"/>
        <v/>
      </c>
      <c r="L51" s="150" t="str">
        <f t="shared" si="10"/>
        <v/>
      </c>
      <c r="M51" s="150" t="str">
        <f t="shared" si="0"/>
        <v/>
      </c>
      <c r="N51" s="82"/>
      <c r="O51" s="85" t="str">
        <f t="shared" si="11"/>
        <v/>
      </c>
      <c r="P51" s="82"/>
      <c r="Q51" s="15" t="str">
        <f t="shared" si="12"/>
        <v/>
      </c>
      <c r="R51" s="15" t="str">
        <f>IF('2014 Quote Calculator'!$AB51="-","-",IF('2014 Quote Calculator'!$AB51="","",ROUNDUP(IF(OR('2014 Quote Calculator'!$E51=$CF$6,'2014 Quote Calculator'!$E51=$CG$6,'2014 Quote Calculator'!$E51=$CH$6,'2014 Quote Calculator'!$E51=$CI$6),'2014 Quote Calculator'!$AB51,(1-$L51)*'2014 Quote Calculator'!$AB51),2)))</f>
        <v/>
      </c>
      <c r="S51" s="15" t="str">
        <f t="shared" si="13"/>
        <v/>
      </c>
      <c r="T51" s="15" t="str">
        <f>IF('2014 Quote Calculator'!$AD51="-","-",IF('2014 Quote Calculator'!$AD51="","",ROUNDUP(IF(OR('2014 Quote Calculator'!$H51=$CF$6,'2014 Quote Calculator'!$H51=$CG$6,'2014 Quote Calculator'!$H51=$CH$6,'2014 Quote Calculator'!$H51=$CI$6),'2014 Quote Calculator'!$AD51,(1-$L51)*'2014 Quote Calculator'!$AD51),2)))</f>
        <v/>
      </c>
      <c r="U51" s="15" t="str">
        <f t="shared" si="14"/>
        <v/>
      </c>
      <c r="V51" s="132"/>
      <c r="W51" s="18" t="str">
        <f t="shared" si="15"/>
        <v/>
      </c>
      <c r="X51" s="18" t="str">
        <f t="shared" si="1"/>
        <v/>
      </c>
      <c r="Y51" s="18" t="str">
        <f t="shared" si="16"/>
        <v/>
      </c>
      <c r="Z51" s="18" t="str">
        <f t="shared" si="3"/>
        <v/>
      </c>
      <c r="AA51" s="18" t="str">
        <f t="shared" si="17"/>
        <v/>
      </c>
      <c r="AB51" s="15" t="str">
        <f t="shared" si="4"/>
        <v/>
      </c>
      <c r="AC51" s="15" t="str">
        <f t="shared" si="5"/>
        <v/>
      </c>
      <c r="AD51" s="15" t="str">
        <f t="shared" si="6"/>
        <v/>
      </c>
      <c r="AE51" s="7"/>
      <c r="AF51" s="8"/>
      <c r="AG51" s="12"/>
      <c r="AH51" s="13"/>
      <c r="AI51" s="12"/>
      <c r="AJ51" s="12"/>
      <c r="AK51" s="64"/>
      <c r="AL51" s="64"/>
      <c r="AM51" s="64"/>
      <c r="AN51" s="64"/>
      <c r="AO51" s="12"/>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12"/>
      <c r="BS51" s="9"/>
      <c r="BT51" s="9"/>
      <c r="BU51" s="64"/>
      <c r="BV51" s="64"/>
      <c r="BW51" s="64"/>
      <c r="BX51" s="12"/>
      <c r="BY51" s="9"/>
      <c r="BZ51" s="9"/>
      <c r="CA51" s="64"/>
      <c r="CB51" s="64"/>
      <c r="CC51" s="64"/>
      <c r="CD51" s="64"/>
      <c r="CE51" s="64"/>
      <c r="CF51" s="64"/>
      <c r="CG51" s="64"/>
      <c r="CH51" s="64"/>
      <c r="CI51" s="64"/>
      <c r="CJ51" s="64"/>
      <c r="CK51" s="40"/>
      <c r="CO51" s="144"/>
      <c r="CP51" s="145"/>
    </row>
    <row r="52" spans="1:94" s="57" customFormat="1" ht="51" customHeight="1" x14ac:dyDescent="0.25">
      <c r="A52" s="83"/>
      <c r="B52" s="83"/>
      <c r="C52" s="83"/>
      <c r="D52" s="83"/>
      <c r="E52" s="83"/>
      <c r="F52" s="83"/>
      <c r="G52" s="83"/>
      <c r="H52" s="83"/>
      <c r="I52" s="83"/>
      <c r="J52" s="84" t="str">
        <f t="shared" si="8"/>
        <v/>
      </c>
      <c r="K52" s="84" t="str">
        <f t="shared" si="9"/>
        <v/>
      </c>
      <c r="L52" s="150" t="str">
        <f t="shared" si="10"/>
        <v/>
      </c>
      <c r="M52" s="150" t="str">
        <f t="shared" si="0"/>
        <v/>
      </c>
      <c r="N52" s="82"/>
      <c r="O52" s="85" t="str">
        <f t="shared" si="11"/>
        <v/>
      </c>
      <c r="P52" s="82"/>
      <c r="Q52" s="15" t="str">
        <f t="shared" si="12"/>
        <v/>
      </c>
      <c r="R52" s="15" t="str">
        <f>IF('2014 Quote Calculator'!$AB52="-","-",IF('2014 Quote Calculator'!$AB52="","",ROUNDUP(IF(OR('2014 Quote Calculator'!$E52=$CF$6,'2014 Quote Calculator'!$E52=$CG$6,'2014 Quote Calculator'!$E52=$CH$6,'2014 Quote Calculator'!$E52=$CI$6),'2014 Quote Calculator'!$AB52,(1-$L52)*'2014 Quote Calculator'!$AB52),2)))</f>
        <v/>
      </c>
      <c r="S52" s="15" t="str">
        <f t="shared" si="13"/>
        <v/>
      </c>
      <c r="T52" s="15" t="str">
        <f>IF('2014 Quote Calculator'!$AD52="-","-",IF('2014 Quote Calculator'!$AD52="","",ROUNDUP(IF(OR('2014 Quote Calculator'!$H52=$CF$6,'2014 Quote Calculator'!$H52=$CG$6,'2014 Quote Calculator'!$H52=$CH$6,'2014 Quote Calculator'!$H52=$CI$6),'2014 Quote Calculator'!$AD52,(1-$L52)*'2014 Quote Calculator'!$AD52),2)))</f>
        <v/>
      </c>
      <c r="U52" s="15" t="str">
        <f t="shared" si="14"/>
        <v/>
      </c>
      <c r="V52" s="132"/>
      <c r="W52" s="18" t="str">
        <f t="shared" si="15"/>
        <v/>
      </c>
      <c r="X52" s="18" t="str">
        <f t="shared" si="1"/>
        <v/>
      </c>
      <c r="Y52" s="18" t="str">
        <f t="shared" si="16"/>
        <v/>
      </c>
      <c r="Z52" s="18" t="str">
        <f t="shared" si="3"/>
        <v/>
      </c>
      <c r="AA52" s="18" t="str">
        <f t="shared" si="17"/>
        <v/>
      </c>
      <c r="AB52" s="15" t="str">
        <f t="shared" si="4"/>
        <v/>
      </c>
      <c r="AC52" s="15" t="str">
        <f t="shared" si="5"/>
        <v/>
      </c>
      <c r="AD52" s="15" t="str">
        <f t="shared" si="6"/>
        <v/>
      </c>
      <c r="AE52" s="7"/>
      <c r="AF52" s="8"/>
      <c r="AG52" s="12"/>
      <c r="AH52" s="13"/>
      <c r="AI52" s="12"/>
      <c r="AJ52" s="12"/>
      <c r="AK52" s="64"/>
      <c r="AL52" s="64"/>
      <c r="AM52" s="64"/>
      <c r="AN52" s="64"/>
      <c r="AO52" s="12"/>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12"/>
      <c r="BS52" s="9"/>
      <c r="BT52" s="9"/>
      <c r="BU52" s="64"/>
      <c r="BV52" s="64"/>
      <c r="BW52" s="64"/>
      <c r="BX52" s="12"/>
      <c r="BY52" s="9"/>
      <c r="BZ52" s="9"/>
      <c r="CA52" s="64"/>
      <c r="CB52" s="64"/>
      <c r="CC52" s="64"/>
      <c r="CD52" s="64"/>
      <c r="CE52" s="64"/>
      <c r="CF52" s="64"/>
      <c r="CG52" s="64"/>
      <c r="CH52" s="64"/>
      <c r="CI52" s="64"/>
      <c r="CJ52" s="64"/>
      <c r="CK52" s="48"/>
      <c r="CO52" s="144"/>
      <c r="CP52" s="145"/>
    </row>
    <row r="53" spans="1:94" s="64" customFormat="1" ht="51" customHeight="1" x14ac:dyDescent="0.25">
      <c r="A53" s="83"/>
      <c r="B53" s="83"/>
      <c r="C53" s="83"/>
      <c r="D53" s="83"/>
      <c r="E53" s="83"/>
      <c r="F53" s="83"/>
      <c r="G53" s="83"/>
      <c r="H53" s="83"/>
      <c r="I53" s="83"/>
      <c r="J53" s="84" t="str">
        <f t="shared" si="8"/>
        <v/>
      </c>
      <c r="K53" s="84" t="str">
        <f t="shared" si="9"/>
        <v/>
      </c>
      <c r="L53" s="150" t="str">
        <f t="shared" si="10"/>
        <v/>
      </c>
      <c r="M53" s="150" t="str">
        <f t="shared" si="0"/>
        <v/>
      </c>
      <c r="N53" s="82"/>
      <c r="O53" s="85" t="str">
        <f t="shared" si="11"/>
        <v/>
      </c>
      <c r="P53" s="82"/>
      <c r="Q53" s="15" t="str">
        <f t="shared" si="12"/>
        <v/>
      </c>
      <c r="R53" s="15" t="str">
        <f>IF('2014 Quote Calculator'!$AB53="-","-",IF('2014 Quote Calculator'!$AB53="","",ROUNDUP(IF(OR('2014 Quote Calculator'!$E53=$CF$6,'2014 Quote Calculator'!$E53=$CG$6,'2014 Quote Calculator'!$E53=$CH$6,'2014 Quote Calculator'!$E53=$CI$6),'2014 Quote Calculator'!$AB53,(1-$L53)*'2014 Quote Calculator'!$AB53),2)))</f>
        <v/>
      </c>
      <c r="S53" s="15" t="str">
        <f t="shared" si="13"/>
        <v/>
      </c>
      <c r="T53" s="15" t="str">
        <f>IF('2014 Quote Calculator'!$AD53="-","-",IF('2014 Quote Calculator'!$AD53="","",ROUNDUP(IF(OR('2014 Quote Calculator'!$H53=$CF$6,'2014 Quote Calculator'!$H53=$CG$6,'2014 Quote Calculator'!$H53=$CH$6,'2014 Quote Calculator'!$H53=$CI$6),'2014 Quote Calculator'!$AD53,(1-$L53)*'2014 Quote Calculator'!$AD53),2)))</f>
        <v/>
      </c>
      <c r="U53" s="15" t="str">
        <f t="shared" si="14"/>
        <v/>
      </c>
      <c r="V53" s="132"/>
      <c r="W53" s="18" t="str">
        <f t="shared" si="15"/>
        <v/>
      </c>
      <c r="X53" s="18" t="str">
        <f t="shared" si="1"/>
        <v/>
      </c>
      <c r="Y53" s="18" t="str">
        <f t="shared" si="16"/>
        <v/>
      </c>
      <c r="Z53" s="18" t="str">
        <f t="shared" si="3"/>
        <v/>
      </c>
      <c r="AA53" s="18" t="str">
        <f t="shared" si="17"/>
        <v/>
      </c>
      <c r="AB53" s="15" t="str">
        <f t="shared" si="4"/>
        <v/>
      </c>
      <c r="AC53" s="15" t="str">
        <f t="shared" si="5"/>
        <v/>
      </c>
      <c r="AD53" s="15" t="str">
        <f t="shared" si="6"/>
        <v/>
      </c>
      <c r="AE53" s="7"/>
      <c r="AF53" s="8"/>
      <c r="AG53" s="12"/>
      <c r="AH53" s="13"/>
      <c r="AI53" s="12"/>
      <c r="AJ53" s="12"/>
      <c r="AO53" s="12"/>
      <c r="BR53" s="12"/>
      <c r="BS53" s="9"/>
      <c r="BT53" s="9"/>
      <c r="BX53" s="12"/>
      <c r="BY53" s="9"/>
      <c r="BZ53" s="9"/>
      <c r="CO53" s="144"/>
      <c r="CP53" s="145"/>
    </row>
    <row r="54" spans="1:94" s="64" customFormat="1" ht="51" customHeight="1" x14ac:dyDescent="0.25">
      <c r="A54" s="83"/>
      <c r="B54" s="83"/>
      <c r="C54" s="83"/>
      <c r="D54" s="83"/>
      <c r="E54" s="83"/>
      <c r="F54" s="83"/>
      <c r="G54" s="83"/>
      <c r="H54" s="83"/>
      <c r="I54" s="83"/>
      <c r="J54" s="84" t="str">
        <f t="shared" si="8"/>
        <v/>
      </c>
      <c r="K54" s="84" t="str">
        <f t="shared" si="9"/>
        <v/>
      </c>
      <c r="L54" s="150" t="str">
        <f t="shared" si="10"/>
        <v/>
      </c>
      <c r="M54" s="150" t="str">
        <f t="shared" si="0"/>
        <v/>
      </c>
      <c r="N54" s="82"/>
      <c r="O54" s="85" t="str">
        <f t="shared" si="11"/>
        <v/>
      </c>
      <c r="P54" s="82"/>
      <c r="Q54" s="15" t="str">
        <f t="shared" si="12"/>
        <v/>
      </c>
      <c r="R54" s="15" t="str">
        <f>IF('2014 Quote Calculator'!$AB54="-","-",IF('2014 Quote Calculator'!$AB54="","",ROUNDUP(IF(OR('2014 Quote Calculator'!$E54=$CF$6,'2014 Quote Calculator'!$E54=$CG$6,'2014 Quote Calculator'!$E54=$CH$6,'2014 Quote Calculator'!$E54=$CI$6),'2014 Quote Calculator'!$AB54,(1-$L54)*'2014 Quote Calculator'!$AB54),2)))</f>
        <v/>
      </c>
      <c r="S54" s="15" t="str">
        <f t="shared" si="13"/>
        <v/>
      </c>
      <c r="T54" s="15" t="str">
        <f>IF('2014 Quote Calculator'!$AD54="-","-",IF('2014 Quote Calculator'!$AD54="","",ROUNDUP(IF(OR('2014 Quote Calculator'!$H54=$CF$6,'2014 Quote Calculator'!$H54=$CG$6,'2014 Quote Calculator'!$H54=$CH$6,'2014 Quote Calculator'!$H54=$CI$6),'2014 Quote Calculator'!$AD54,(1-$L54)*'2014 Quote Calculator'!$AD54),2)))</f>
        <v/>
      </c>
      <c r="U54" s="15" t="str">
        <f t="shared" si="14"/>
        <v/>
      </c>
      <c r="V54" s="132"/>
      <c r="W54" s="18" t="str">
        <f t="shared" si="15"/>
        <v/>
      </c>
      <c r="X54" s="18" t="str">
        <f t="shared" si="1"/>
        <v/>
      </c>
      <c r="Y54" s="18" t="str">
        <f t="shared" si="16"/>
        <v/>
      </c>
      <c r="Z54" s="18" t="str">
        <f t="shared" si="3"/>
        <v/>
      </c>
      <c r="AA54" s="18" t="str">
        <f t="shared" si="17"/>
        <v/>
      </c>
      <c r="AB54" s="15" t="str">
        <f t="shared" si="4"/>
        <v/>
      </c>
      <c r="AC54" s="15" t="str">
        <f t="shared" si="5"/>
        <v/>
      </c>
      <c r="AD54" s="15" t="str">
        <f t="shared" si="6"/>
        <v/>
      </c>
      <c r="AE54" s="7"/>
      <c r="AF54" s="8"/>
      <c r="AG54" s="12"/>
      <c r="AH54" s="13"/>
      <c r="AI54" s="12"/>
      <c r="AJ54" s="12"/>
      <c r="AO54" s="12"/>
      <c r="BR54" s="12"/>
      <c r="BS54" s="9"/>
      <c r="BT54" s="9"/>
      <c r="BX54" s="12"/>
      <c r="BY54" s="9"/>
      <c r="BZ54" s="9"/>
      <c r="CO54" s="144"/>
      <c r="CP54" s="145"/>
    </row>
    <row r="55" spans="1:94" s="64" customFormat="1" ht="51" customHeight="1" x14ac:dyDescent="0.25">
      <c r="A55" s="83"/>
      <c r="B55" s="83"/>
      <c r="C55" s="83"/>
      <c r="D55" s="83"/>
      <c r="E55" s="83"/>
      <c r="F55" s="83"/>
      <c r="G55" s="83"/>
      <c r="H55" s="83"/>
      <c r="I55" s="83"/>
      <c r="J55" s="84" t="str">
        <f t="shared" si="8"/>
        <v/>
      </c>
      <c r="K55" s="84" t="str">
        <f t="shared" si="9"/>
        <v/>
      </c>
      <c r="L55" s="150" t="str">
        <f t="shared" si="10"/>
        <v/>
      </c>
      <c r="M55" s="150" t="str">
        <f t="shared" si="0"/>
        <v/>
      </c>
      <c r="N55" s="82"/>
      <c r="O55" s="85" t="str">
        <f t="shared" si="11"/>
        <v/>
      </c>
      <c r="P55" s="82"/>
      <c r="Q55" s="15" t="str">
        <f t="shared" si="12"/>
        <v/>
      </c>
      <c r="R55" s="15" t="str">
        <f>IF('2014 Quote Calculator'!$AB55="-","-",IF('2014 Quote Calculator'!$AB55="","",ROUNDUP(IF(OR('2014 Quote Calculator'!$E55=$CF$6,'2014 Quote Calculator'!$E55=$CG$6,'2014 Quote Calculator'!$E55=$CH$6,'2014 Quote Calculator'!$E55=$CI$6),'2014 Quote Calculator'!$AB55,(1-$L55)*'2014 Quote Calculator'!$AB55),2)))</f>
        <v/>
      </c>
      <c r="S55" s="15" t="str">
        <f t="shared" si="13"/>
        <v/>
      </c>
      <c r="T55" s="15" t="str">
        <f>IF('2014 Quote Calculator'!$AD55="-","-",IF('2014 Quote Calculator'!$AD55="","",ROUNDUP(IF(OR('2014 Quote Calculator'!$H55=$CF$6,'2014 Quote Calculator'!$H55=$CG$6,'2014 Quote Calculator'!$H55=$CH$6,'2014 Quote Calculator'!$H55=$CI$6),'2014 Quote Calculator'!$AD55,(1-$L55)*'2014 Quote Calculator'!$AD55),2)))</f>
        <v/>
      </c>
      <c r="U55" s="15" t="str">
        <f t="shared" si="14"/>
        <v/>
      </c>
      <c r="V55" s="132"/>
      <c r="W55" s="18" t="str">
        <f t="shared" si="15"/>
        <v/>
      </c>
      <c r="X55" s="18" t="str">
        <f t="shared" si="1"/>
        <v/>
      </c>
      <c r="Y55" s="18" t="str">
        <f t="shared" si="16"/>
        <v/>
      </c>
      <c r="Z55" s="18" t="str">
        <f t="shared" si="3"/>
        <v/>
      </c>
      <c r="AA55" s="18" t="str">
        <f t="shared" si="17"/>
        <v/>
      </c>
      <c r="AB55" s="15" t="str">
        <f t="shared" si="4"/>
        <v/>
      </c>
      <c r="AC55" s="15" t="str">
        <f t="shared" si="5"/>
        <v/>
      </c>
      <c r="AD55" s="15" t="str">
        <f t="shared" si="6"/>
        <v/>
      </c>
      <c r="AE55" s="7"/>
      <c r="AF55" s="8"/>
      <c r="AG55" s="12"/>
      <c r="AH55" s="13"/>
      <c r="AI55" s="12"/>
      <c r="AJ55" s="12"/>
      <c r="AO55" s="12"/>
      <c r="BR55" s="12"/>
      <c r="BS55" s="9"/>
      <c r="BT55" s="9"/>
      <c r="BX55" s="12"/>
      <c r="BY55" s="9"/>
      <c r="BZ55" s="9"/>
      <c r="CO55" s="144"/>
      <c r="CP55" s="145"/>
    </row>
    <row r="56" spans="1:94" s="64" customFormat="1" ht="51" customHeight="1" x14ac:dyDescent="0.25">
      <c r="A56" s="83"/>
      <c r="B56" s="83"/>
      <c r="C56" s="83"/>
      <c r="D56" s="83"/>
      <c r="E56" s="83"/>
      <c r="F56" s="83"/>
      <c r="G56" s="83"/>
      <c r="H56" s="83"/>
      <c r="I56" s="83"/>
      <c r="J56" s="84" t="str">
        <f t="shared" si="8"/>
        <v/>
      </c>
      <c r="K56" s="84" t="str">
        <f t="shared" si="9"/>
        <v/>
      </c>
      <c r="L56" s="150" t="str">
        <f t="shared" si="10"/>
        <v/>
      </c>
      <c r="M56" s="150" t="str">
        <f t="shared" si="0"/>
        <v/>
      </c>
      <c r="N56" s="82"/>
      <c r="O56" s="85" t="str">
        <f t="shared" si="11"/>
        <v/>
      </c>
      <c r="P56" s="82"/>
      <c r="Q56" s="15" t="str">
        <f t="shared" si="12"/>
        <v/>
      </c>
      <c r="R56" s="15" t="str">
        <f>IF('2014 Quote Calculator'!$AB56="-","-",IF('2014 Quote Calculator'!$AB56="","",ROUNDUP(IF(OR('2014 Quote Calculator'!$E56=$CF$6,'2014 Quote Calculator'!$E56=$CG$6,'2014 Quote Calculator'!$E56=$CH$6,'2014 Quote Calculator'!$E56=$CI$6),'2014 Quote Calculator'!$AB56,(1-$L56)*'2014 Quote Calculator'!$AB56),2)))</f>
        <v/>
      </c>
      <c r="S56" s="15" t="str">
        <f t="shared" si="13"/>
        <v/>
      </c>
      <c r="T56" s="15" t="str">
        <f>IF('2014 Quote Calculator'!$AD56="-","-",IF('2014 Quote Calculator'!$AD56="","",ROUNDUP(IF(OR('2014 Quote Calculator'!$H56=$CF$6,'2014 Quote Calculator'!$H56=$CG$6,'2014 Quote Calculator'!$H56=$CH$6,'2014 Quote Calculator'!$H56=$CI$6),'2014 Quote Calculator'!$AD56,(1-$L56)*'2014 Quote Calculator'!$AD56),2)))</f>
        <v/>
      </c>
      <c r="U56" s="15" t="str">
        <f t="shared" si="14"/>
        <v/>
      </c>
      <c r="V56" s="132"/>
      <c r="W56" s="18" t="str">
        <f t="shared" si="15"/>
        <v/>
      </c>
      <c r="X56" s="18" t="str">
        <f t="shared" si="1"/>
        <v/>
      </c>
      <c r="Y56" s="18" t="str">
        <f t="shared" si="16"/>
        <v/>
      </c>
      <c r="Z56" s="18" t="str">
        <f t="shared" si="3"/>
        <v/>
      </c>
      <c r="AA56" s="18" t="str">
        <f t="shared" si="17"/>
        <v/>
      </c>
      <c r="AB56" s="15" t="str">
        <f t="shared" si="4"/>
        <v/>
      </c>
      <c r="AC56" s="15" t="str">
        <f t="shared" si="5"/>
        <v/>
      </c>
      <c r="AD56" s="15" t="str">
        <f t="shared" si="6"/>
        <v/>
      </c>
      <c r="AE56" s="7"/>
      <c r="AF56" s="8"/>
      <c r="AG56" s="12"/>
      <c r="AH56" s="13"/>
      <c r="AI56" s="12"/>
      <c r="AJ56" s="12"/>
      <c r="AO56" s="12"/>
      <c r="BR56" s="12"/>
      <c r="BS56" s="9"/>
      <c r="BT56" s="9"/>
      <c r="BX56" s="12"/>
      <c r="BY56" s="9"/>
      <c r="BZ56" s="9"/>
      <c r="CO56" s="144"/>
      <c r="CP56" s="145"/>
    </row>
    <row r="57" spans="1:94" s="64" customFormat="1" ht="51" customHeight="1" x14ac:dyDescent="0.25">
      <c r="A57" s="83"/>
      <c r="B57" s="83"/>
      <c r="C57" s="83"/>
      <c r="D57" s="83"/>
      <c r="E57" s="83"/>
      <c r="F57" s="83"/>
      <c r="G57" s="83"/>
      <c r="H57" s="83"/>
      <c r="I57" s="83"/>
      <c r="J57" s="84" t="str">
        <f t="shared" si="8"/>
        <v/>
      </c>
      <c r="K57" s="84" t="str">
        <f t="shared" si="9"/>
        <v/>
      </c>
      <c r="L57" s="150" t="str">
        <f t="shared" si="10"/>
        <v/>
      </c>
      <c r="M57" s="150" t="str">
        <f t="shared" si="0"/>
        <v/>
      </c>
      <c r="N57" s="82"/>
      <c r="O57" s="85" t="str">
        <f t="shared" si="11"/>
        <v/>
      </c>
      <c r="P57" s="82"/>
      <c r="Q57" s="15" t="str">
        <f t="shared" si="12"/>
        <v/>
      </c>
      <c r="R57" s="15" t="str">
        <f>IF('2014 Quote Calculator'!$AB57="-","-",IF('2014 Quote Calculator'!$AB57="","",ROUNDUP(IF(OR('2014 Quote Calculator'!$E57=$CF$6,'2014 Quote Calculator'!$E57=$CG$6,'2014 Quote Calculator'!$E57=$CH$6,'2014 Quote Calculator'!$E57=$CI$6),'2014 Quote Calculator'!$AB57,(1-$L57)*'2014 Quote Calculator'!$AB57),2)))</f>
        <v/>
      </c>
      <c r="S57" s="15" t="str">
        <f t="shared" si="13"/>
        <v/>
      </c>
      <c r="T57" s="15" t="str">
        <f>IF('2014 Quote Calculator'!$AD57="-","-",IF('2014 Quote Calculator'!$AD57="","",ROUNDUP(IF(OR('2014 Quote Calculator'!$H57=$CF$6,'2014 Quote Calculator'!$H57=$CG$6,'2014 Quote Calculator'!$H57=$CH$6,'2014 Quote Calculator'!$H57=$CI$6),'2014 Quote Calculator'!$AD57,(1-$L57)*'2014 Quote Calculator'!$AD57),2)))</f>
        <v/>
      </c>
      <c r="U57" s="15" t="str">
        <f t="shared" si="14"/>
        <v/>
      </c>
      <c r="V57" s="132"/>
      <c r="W57" s="18" t="str">
        <f t="shared" si="15"/>
        <v/>
      </c>
      <c r="X57" s="18" t="str">
        <f t="shared" si="1"/>
        <v/>
      </c>
      <c r="Y57" s="18" t="str">
        <f t="shared" si="16"/>
        <v/>
      </c>
      <c r="Z57" s="18" t="str">
        <f t="shared" si="3"/>
        <v/>
      </c>
      <c r="AA57" s="18" t="str">
        <f t="shared" si="17"/>
        <v/>
      </c>
      <c r="AB57" s="15" t="str">
        <f t="shared" si="4"/>
        <v/>
      </c>
      <c r="AC57" s="15" t="str">
        <f t="shared" si="5"/>
        <v/>
      </c>
      <c r="AD57" s="15" t="str">
        <f t="shared" si="6"/>
        <v/>
      </c>
      <c r="AE57" s="7"/>
      <c r="AF57" s="8"/>
      <c r="AG57" s="12"/>
      <c r="AH57" s="13"/>
      <c r="AI57" s="12"/>
      <c r="AJ57" s="12"/>
      <c r="AO57" s="12"/>
      <c r="BR57" s="12"/>
      <c r="BS57" s="9"/>
      <c r="BT57" s="9"/>
      <c r="BX57" s="12"/>
      <c r="BY57" s="9"/>
      <c r="BZ57" s="9"/>
      <c r="CO57" s="144"/>
      <c r="CP57" s="145"/>
    </row>
    <row r="58" spans="1:94" s="64" customFormat="1" ht="51" customHeight="1" x14ac:dyDescent="0.25">
      <c r="A58" s="83"/>
      <c r="B58" s="83"/>
      <c r="C58" s="83"/>
      <c r="D58" s="83"/>
      <c r="E58" s="83"/>
      <c r="F58" s="83"/>
      <c r="G58" s="83"/>
      <c r="H58" s="83"/>
      <c r="I58" s="83"/>
      <c r="J58" s="84" t="str">
        <f t="shared" si="8"/>
        <v/>
      </c>
      <c r="K58" s="84" t="str">
        <f t="shared" si="9"/>
        <v/>
      </c>
      <c r="L58" s="150" t="str">
        <f t="shared" si="10"/>
        <v/>
      </c>
      <c r="M58" s="150" t="str">
        <f t="shared" si="0"/>
        <v/>
      </c>
      <c r="N58" s="82"/>
      <c r="O58" s="85" t="str">
        <f t="shared" si="11"/>
        <v/>
      </c>
      <c r="P58" s="82"/>
      <c r="Q58" s="15" t="str">
        <f t="shared" si="12"/>
        <v/>
      </c>
      <c r="R58" s="15" t="str">
        <f>IF('2014 Quote Calculator'!$AB58="-","-",IF('2014 Quote Calculator'!$AB58="","",ROUNDUP(IF(OR('2014 Quote Calculator'!$E58=$CF$6,'2014 Quote Calculator'!$E58=$CG$6,'2014 Quote Calculator'!$E58=$CH$6,'2014 Quote Calculator'!$E58=$CI$6),'2014 Quote Calculator'!$AB58,(1-$L58)*'2014 Quote Calculator'!$AB58),2)))</f>
        <v/>
      </c>
      <c r="S58" s="15" t="str">
        <f t="shared" si="13"/>
        <v/>
      </c>
      <c r="T58" s="15" t="str">
        <f>IF('2014 Quote Calculator'!$AD58="-","-",IF('2014 Quote Calculator'!$AD58="","",ROUNDUP(IF(OR('2014 Quote Calculator'!$H58=$CF$6,'2014 Quote Calculator'!$H58=$CG$6,'2014 Quote Calculator'!$H58=$CH$6,'2014 Quote Calculator'!$H58=$CI$6),'2014 Quote Calculator'!$AD58,(1-$L58)*'2014 Quote Calculator'!$AD58),2)))</f>
        <v/>
      </c>
      <c r="U58" s="15" t="str">
        <f t="shared" si="14"/>
        <v/>
      </c>
      <c r="V58" s="132"/>
      <c r="W58" s="18" t="str">
        <f t="shared" si="15"/>
        <v/>
      </c>
      <c r="X58" s="18" t="str">
        <f t="shared" si="1"/>
        <v/>
      </c>
      <c r="Y58" s="18" t="str">
        <f t="shared" si="16"/>
        <v/>
      </c>
      <c r="Z58" s="18" t="str">
        <f t="shared" si="3"/>
        <v/>
      </c>
      <c r="AA58" s="18" t="str">
        <f t="shared" si="17"/>
        <v/>
      </c>
      <c r="AB58" s="15" t="str">
        <f t="shared" si="4"/>
        <v/>
      </c>
      <c r="AC58" s="15" t="str">
        <f t="shared" si="5"/>
        <v/>
      </c>
      <c r="AD58" s="15" t="str">
        <f t="shared" si="6"/>
        <v/>
      </c>
      <c r="AE58" s="7"/>
      <c r="AF58" s="8"/>
      <c r="AG58" s="12"/>
      <c r="AH58" s="13"/>
      <c r="AI58" s="12"/>
      <c r="AJ58" s="12"/>
      <c r="AO58" s="12"/>
      <c r="BR58" s="12"/>
      <c r="BS58" s="9"/>
      <c r="BT58" s="9"/>
      <c r="BX58" s="12"/>
      <c r="BY58" s="9"/>
      <c r="BZ58" s="9"/>
      <c r="CO58" s="144"/>
      <c r="CP58" s="145"/>
    </row>
    <row r="59" spans="1:94" s="64" customFormat="1" ht="51" customHeight="1" x14ac:dyDescent="0.25">
      <c r="A59" s="83"/>
      <c r="B59" s="83"/>
      <c r="C59" s="83"/>
      <c r="D59" s="83"/>
      <c r="E59" s="83"/>
      <c r="F59" s="83"/>
      <c r="G59" s="83"/>
      <c r="H59" s="83"/>
      <c r="I59" s="83"/>
      <c r="J59" s="84" t="str">
        <f t="shared" si="8"/>
        <v/>
      </c>
      <c r="K59" s="84" t="str">
        <f t="shared" si="9"/>
        <v/>
      </c>
      <c r="L59" s="150" t="str">
        <f t="shared" si="10"/>
        <v/>
      </c>
      <c r="M59" s="150" t="str">
        <f t="shared" si="0"/>
        <v/>
      </c>
      <c r="N59" s="82"/>
      <c r="O59" s="85" t="str">
        <f t="shared" si="11"/>
        <v/>
      </c>
      <c r="P59" s="82"/>
      <c r="Q59" s="15" t="str">
        <f t="shared" si="12"/>
        <v/>
      </c>
      <c r="R59" s="15" t="str">
        <f>IF('2014 Quote Calculator'!$AB59="-","-",IF('2014 Quote Calculator'!$AB59="","",ROUNDUP(IF(OR('2014 Quote Calculator'!$E59=$CF$6,'2014 Quote Calculator'!$E59=$CG$6,'2014 Quote Calculator'!$E59=$CH$6,'2014 Quote Calculator'!$E59=$CI$6),'2014 Quote Calculator'!$AB59,(1-$L59)*'2014 Quote Calculator'!$AB59),2)))</f>
        <v/>
      </c>
      <c r="S59" s="15" t="str">
        <f t="shared" si="13"/>
        <v/>
      </c>
      <c r="T59" s="15" t="str">
        <f>IF('2014 Quote Calculator'!$AD59="-","-",IF('2014 Quote Calculator'!$AD59="","",ROUNDUP(IF(OR('2014 Quote Calculator'!$H59=$CF$6,'2014 Quote Calculator'!$H59=$CG$6,'2014 Quote Calculator'!$H59=$CH$6,'2014 Quote Calculator'!$H59=$CI$6),'2014 Quote Calculator'!$AD59,(1-$L59)*'2014 Quote Calculator'!$AD59),2)))</f>
        <v/>
      </c>
      <c r="U59" s="15" t="str">
        <f t="shared" si="14"/>
        <v/>
      </c>
      <c r="V59" s="132"/>
      <c r="W59" s="18" t="str">
        <f t="shared" si="15"/>
        <v/>
      </c>
      <c r="X59" s="18" t="str">
        <f t="shared" si="1"/>
        <v/>
      </c>
      <c r="Y59" s="18" t="str">
        <f t="shared" si="16"/>
        <v/>
      </c>
      <c r="Z59" s="18" t="str">
        <f t="shared" si="3"/>
        <v/>
      </c>
      <c r="AA59" s="18" t="str">
        <f t="shared" si="17"/>
        <v/>
      </c>
      <c r="AB59" s="15" t="str">
        <f t="shared" si="4"/>
        <v/>
      </c>
      <c r="AC59" s="15" t="str">
        <f t="shared" si="5"/>
        <v/>
      </c>
      <c r="AD59" s="15" t="str">
        <f t="shared" si="6"/>
        <v/>
      </c>
      <c r="AE59" s="7"/>
      <c r="AF59" s="8"/>
      <c r="AG59" s="12"/>
      <c r="AH59" s="13"/>
      <c r="AI59" s="12"/>
      <c r="AJ59" s="12"/>
      <c r="AO59" s="12"/>
      <c r="BR59" s="12"/>
      <c r="BS59" s="9"/>
      <c r="BT59" s="9"/>
      <c r="BX59" s="12"/>
      <c r="BY59" s="9"/>
      <c r="BZ59" s="9"/>
      <c r="CO59" s="144"/>
      <c r="CP59" s="145"/>
    </row>
    <row r="60" spans="1:94" s="64" customFormat="1" ht="51" customHeight="1" x14ac:dyDescent="0.25">
      <c r="A60" s="83"/>
      <c r="B60" s="83"/>
      <c r="C60" s="83"/>
      <c r="D60" s="83"/>
      <c r="E60" s="83"/>
      <c r="F60" s="83"/>
      <c r="G60" s="83"/>
      <c r="H60" s="83"/>
      <c r="I60" s="83"/>
      <c r="J60" s="84" t="str">
        <f t="shared" si="8"/>
        <v/>
      </c>
      <c r="K60" s="84" t="str">
        <f t="shared" si="9"/>
        <v/>
      </c>
      <c r="L60" s="150" t="str">
        <f t="shared" si="10"/>
        <v/>
      </c>
      <c r="M60" s="150" t="str">
        <f t="shared" si="0"/>
        <v/>
      </c>
      <c r="N60" s="82"/>
      <c r="O60" s="85" t="str">
        <f t="shared" si="11"/>
        <v/>
      </c>
      <c r="P60" s="82"/>
      <c r="Q60" s="15" t="str">
        <f t="shared" si="12"/>
        <v/>
      </c>
      <c r="R60" s="15" t="str">
        <f>IF('2014 Quote Calculator'!$AB60="-","-",IF('2014 Quote Calculator'!$AB60="","",ROUNDUP(IF(OR('2014 Quote Calculator'!$E60=$CF$6,'2014 Quote Calculator'!$E60=$CG$6,'2014 Quote Calculator'!$E60=$CH$6,'2014 Quote Calculator'!$E60=$CI$6),'2014 Quote Calculator'!$AB60,(1-$L60)*'2014 Quote Calculator'!$AB60),2)))</f>
        <v/>
      </c>
      <c r="S60" s="15" t="str">
        <f t="shared" si="13"/>
        <v/>
      </c>
      <c r="T60" s="15" t="str">
        <f>IF('2014 Quote Calculator'!$AD60="-","-",IF('2014 Quote Calculator'!$AD60="","",ROUNDUP(IF(OR('2014 Quote Calculator'!$H60=$CF$6,'2014 Quote Calculator'!$H60=$CG$6,'2014 Quote Calculator'!$H60=$CH$6,'2014 Quote Calculator'!$H60=$CI$6),'2014 Quote Calculator'!$AD60,(1-$L60)*'2014 Quote Calculator'!$AD60),2)))</f>
        <v/>
      </c>
      <c r="U60" s="15" t="str">
        <f t="shared" si="14"/>
        <v/>
      </c>
      <c r="V60" s="132"/>
      <c r="W60" s="18" t="str">
        <f t="shared" si="15"/>
        <v/>
      </c>
      <c r="X60" s="18" t="str">
        <f t="shared" si="1"/>
        <v/>
      </c>
      <c r="Y60" s="18" t="str">
        <f t="shared" si="16"/>
        <v/>
      </c>
      <c r="Z60" s="18" t="str">
        <f t="shared" si="3"/>
        <v/>
      </c>
      <c r="AA60" s="18" t="str">
        <f t="shared" si="17"/>
        <v/>
      </c>
      <c r="AB60" s="15" t="str">
        <f t="shared" si="4"/>
        <v/>
      </c>
      <c r="AC60" s="15" t="str">
        <f t="shared" si="5"/>
        <v/>
      </c>
      <c r="AD60" s="15" t="str">
        <f t="shared" si="6"/>
        <v/>
      </c>
      <c r="AE60" s="7"/>
      <c r="AF60" s="8"/>
      <c r="AG60" s="12"/>
      <c r="AH60" s="13"/>
      <c r="AI60" s="12"/>
      <c r="AJ60" s="12"/>
      <c r="AO60" s="12"/>
      <c r="BR60" s="12"/>
      <c r="BS60" s="9"/>
      <c r="BT60" s="9"/>
      <c r="BX60" s="12"/>
      <c r="BY60" s="9"/>
      <c r="BZ60" s="9"/>
      <c r="CO60" s="144"/>
      <c r="CP60" s="145"/>
    </row>
    <row r="61" spans="1:94" s="64" customFormat="1" ht="51" customHeight="1" x14ac:dyDescent="0.25">
      <c r="A61" s="83"/>
      <c r="B61" s="83"/>
      <c r="C61" s="83"/>
      <c r="D61" s="83"/>
      <c r="E61" s="83"/>
      <c r="F61" s="83"/>
      <c r="G61" s="83"/>
      <c r="H61" s="83"/>
      <c r="I61" s="83"/>
      <c r="J61" s="84" t="str">
        <f t="shared" si="8"/>
        <v/>
      </c>
      <c r="K61" s="84" t="str">
        <f t="shared" si="9"/>
        <v/>
      </c>
      <c r="L61" s="150" t="str">
        <f t="shared" si="10"/>
        <v/>
      </c>
      <c r="M61" s="150" t="str">
        <f t="shared" si="0"/>
        <v/>
      </c>
      <c r="N61" s="82"/>
      <c r="O61" s="85" t="str">
        <f t="shared" si="11"/>
        <v/>
      </c>
      <c r="P61" s="82"/>
      <c r="Q61" s="15" t="str">
        <f t="shared" si="12"/>
        <v/>
      </c>
      <c r="R61" s="15" t="str">
        <f>IF('2014 Quote Calculator'!$AB61="-","-",IF('2014 Quote Calculator'!$AB61="","",ROUNDUP(IF(OR('2014 Quote Calculator'!$E61=$CF$6,'2014 Quote Calculator'!$E61=$CG$6,'2014 Quote Calculator'!$E61=$CH$6,'2014 Quote Calculator'!$E61=$CI$6),'2014 Quote Calculator'!$AB61,(1-$L61)*'2014 Quote Calculator'!$AB61),2)))</f>
        <v/>
      </c>
      <c r="S61" s="15" t="str">
        <f t="shared" si="13"/>
        <v/>
      </c>
      <c r="T61" s="15" t="str">
        <f>IF('2014 Quote Calculator'!$AD61="-","-",IF('2014 Quote Calculator'!$AD61="","",ROUNDUP(IF(OR('2014 Quote Calculator'!$H61=$CF$6,'2014 Quote Calculator'!$H61=$CG$6,'2014 Quote Calculator'!$H61=$CH$6,'2014 Quote Calculator'!$H61=$CI$6),'2014 Quote Calculator'!$AD61,(1-$L61)*'2014 Quote Calculator'!$AD61),2)))</f>
        <v/>
      </c>
      <c r="U61" s="15" t="str">
        <f t="shared" si="14"/>
        <v/>
      </c>
      <c r="V61" s="132"/>
      <c r="W61" s="18" t="str">
        <f t="shared" si="15"/>
        <v/>
      </c>
      <c r="X61" s="18" t="str">
        <f t="shared" si="1"/>
        <v/>
      </c>
      <c r="Y61" s="18" t="str">
        <f t="shared" si="16"/>
        <v/>
      </c>
      <c r="Z61" s="18" t="str">
        <f t="shared" si="3"/>
        <v/>
      </c>
      <c r="AA61" s="18" t="str">
        <f t="shared" si="17"/>
        <v/>
      </c>
      <c r="AB61" s="15" t="str">
        <f t="shared" si="4"/>
        <v/>
      </c>
      <c r="AC61" s="15" t="str">
        <f t="shared" si="5"/>
        <v/>
      </c>
      <c r="AD61" s="15" t="str">
        <f t="shared" si="6"/>
        <v/>
      </c>
      <c r="AE61" s="7"/>
      <c r="AF61" s="8"/>
      <c r="AG61" s="12"/>
      <c r="AH61" s="13"/>
      <c r="AI61" s="12"/>
      <c r="AJ61" s="12"/>
      <c r="AO61" s="12"/>
      <c r="BR61" s="12"/>
      <c r="BS61" s="9"/>
      <c r="BT61" s="9"/>
      <c r="BX61" s="12"/>
      <c r="BY61" s="9"/>
      <c r="BZ61" s="9"/>
      <c r="CO61" s="144"/>
      <c r="CP61" s="145"/>
    </row>
    <row r="62" spans="1:94" s="64" customFormat="1" ht="51" customHeight="1" x14ac:dyDescent="0.25">
      <c r="A62" s="83"/>
      <c r="B62" s="83"/>
      <c r="C62" s="83"/>
      <c r="D62" s="83"/>
      <c r="E62" s="83"/>
      <c r="F62" s="83"/>
      <c r="G62" s="83"/>
      <c r="H62" s="83"/>
      <c r="I62" s="83"/>
      <c r="J62" s="84" t="str">
        <f t="shared" si="8"/>
        <v/>
      </c>
      <c r="K62" s="84" t="str">
        <f t="shared" si="9"/>
        <v/>
      </c>
      <c r="L62" s="150" t="str">
        <f t="shared" si="10"/>
        <v/>
      </c>
      <c r="M62" s="150" t="str">
        <f t="shared" si="0"/>
        <v/>
      </c>
      <c r="N62" s="82"/>
      <c r="O62" s="85" t="str">
        <f t="shared" si="11"/>
        <v/>
      </c>
      <c r="P62" s="82"/>
      <c r="Q62" s="15" t="str">
        <f t="shared" si="12"/>
        <v/>
      </c>
      <c r="R62" s="15" t="str">
        <f>IF('2014 Quote Calculator'!$AB62="-","-",IF('2014 Quote Calculator'!$AB62="","",ROUNDUP(IF(OR('2014 Quote Calculator'!$E62=$CF$6,'2014 Quote Calculator'!$E62=$CG$6,'2014 Quote Calculator'!$E62=$CH$6,'2014 Quote Calculator'!$E62=$CI$6),'2014 Quote Calculator'!$AB62,(1-$L62)*'2014 Quote Calculator'!$AB62),2)))</f>
        <v/>
      </c>
      <c r="S62" s="15" t="str">
        <f t="shared" si="13"/>
        <v/>
      </c>
      <c r="T62" s="15" t="str">
        <f>IF('2014 Quote Calculator'!$AD62="-","-",IF('2014 Quote Calculator'!$AD62="","",ROUNDUP(IF(OR('2014 Quote Calculator'!$H62=$CF$6,'2014 Quote Calculator'!$H62=$CG$6,'2014 Quote Calculator'!$H62=$CH$6,'2014 Quote Calculator'!$H62=$CI$6),'2014 Quote Calculator'!$AD62,(1-$L62)*'2014 Quote Calculator'!$AD62),2)))</f>
        <v/>
      </c>
      <c r="U62" s="15" t="str">
        <f t="shared" si="14"/>
        <v/>
      </c>
      <c r="V62" s="132"/>
      <c r="W62" s="18" t="str">
        <f t="shared" si="15"/>
        <v/>
      </c>
      <c r="X62" s="18" t="str">
        <f t="shared" si="1"/>
        <v/>
      </c>
      <c r="Y62" s="18" t="str">
        <f t="shared" si="16"/>
        <v/>
      </c>
      <c r="Z62" s="18" t="str">
        <f t="shared" si="3"/>
        <v/>
      </c>
      <c r="AA62" s="18" t="str">
        <f t="shared" si="17"/>
        <v/>
      </c>
      <c r="AB62" s="15" t="str">
        <f t="shared" si="4"/>
        <v/>
      </c>
      <c r="AC62" s="15" t="str">
        <f t="shared" si="5"/>
        <v/>
      </c>
      <c r="AD62" s="15" t="str">
        <f t="shared" si="6"/>
        <v/>
      </c>
      <c r="AE62" s="7"/>
      <c r="AF62" s="8"/>
      <c r="AG62" s="12"/>
      <c r="AH62" s="13"/>
      <c r="AI62" s="12"/>
      <c r="AJ62" s="12"/>
      <c r="AO62" s="12"/>
      <c r="BR62" s="12"/>
      <c r="BS62" s="9"/>
      <c r="BT62" s="9"/>
      <c r="BX62" s="12"/>
      <c r="BY62" s="9"/>
      <c r="BZ62" s="9"/>
      <c r="CO62" s="144"/>
      <c r="CP62" s="145"/>
    </row>
    <row r="63" spans="1:94" s="64" customFormat="1" ht="51" customHeight="1" x14ac:dyDescent="0.25">
      <c r="A63" s="83"/>
      <c r="B63" s="83"/>
      <c r="C63" s="83"/>
      <c r="D63" s="83"/>
      <c r="E63" s="83"/>
      <c r="F63" s="83"/>
      <c r="G63" s="83"/>
      <c r="H63" s="83"/>
      <c r="I63" s="83"/>
      <c r="J63" s="84" t="str">
        <f t="shared" si="8"/>
        <v/>
      </c>
      <c r="K63" s="84" t="str">
        <f t="shared" si="9"/>
        <v/>
      </c>
      <c r="L63" s="150" t="str">
        <f t="shared" si="10"/>
        <v/>
      </c>
      <c r="M63" s="150" t="str">
        <f t="shared" si="0"/>
        <v/>
      </c>
      <c r="N63" s="82"/>
      <c r="O63" s="85" t="str">
        <f t="shared" si="11"/>
        <v/>
      </c>
      <c r="P63" s="82"/>
      <c r="Q63" s="15" t="str">
        <f t="shared" si="12"/>
        <v/>
      </c>
      <c r="R63" s="15" t="str">
        <f>IF('2014 Quote Calculator'!$AB63="-","-",IF('2014 Quote Calculator'!$AB63="","",ROUNDUP(IF(OR('2014 Quote Calculator'!$E63=$CF$6,'2014 Quote Calculator'!$E63=$CG$6,'2014 Quote Calculator'!$E63=$CH$6,'2014 Quote Calculator'!$E63=$CI$6),'2014 Quote Calculator'!$AB63,(1-$L63)*'2014 Quote Calculator'!$AB63),2)))</f>
        <v/>
      </c>
      <c r="S63" s="15" t="str">
        <f t="shared" si="13"/>
        <v/>
      </c>
      <c r="T63" s="15" t="str">
        <f>IF('2014 Quote Calculator'!$AD63="-","-",IF('2014 Quote Calculator'!$AD63="","",ROUNDUP(IF(OR('2014 Quote Calculator'!$H63=$CF$6,'2014 Quote Calculator'!$H63=$CG$6,'2014 Quote Calculator'!$H63=$CH$6,'2014 Quote Calculator'!$H63=$CI$6),'2014 Quote Calculator'!$AD63,(1-$L63)*'2014 Quote Calculator'!$AD63),2)))</f>
        <v/>
      </c>
      <c r="U63" s="15" t="str">
        <f t="shared" si="14"/>
        <v/>
      </c>
      <c r="V63" s="132"/>
      <c r="W63" s="18" t="str">
        <f t="shared" si="15"/>
        <v/>
      </c>
      <c r="X63" s="18" t="str">
        <f t="shared" si="1"/>
        <v/>
      </c>
      <c r="Y63" s="18" t="str">
        <f t="shared" si="16"/>
        <v/>
      </c>
      <c r="Z63" s="18" t="str">
        <f t="shared" si="3"/>
        <v/>
      </c>
      <c r="AA63" s="18" t="str">
        <f t="shared" si="17"/>
        <v/>
      </c>
      <c r="AB63" s="15" t="str">
        <f t="shared" si="4"/>
        <v/>
      </c>
      <c r="AC63" s="15" t="str">
        <f t="shared" si="5"/>
        <v/>
      </c>
      <c r="AD63" s="15" t="str">
        <f t="shared" si="6"/>
        <v/>
      </c>
      <c r="AE63" s="7"/>
      <c r="AF63" s="8"/>
      <c r="AG63" s="12"/>
      <c r="AH63" s="13"/>
      <c r="AI63" s="12"/>
      <c r="AJ63" s="12"/>
      <c r="AO63" s="12"/>
      <c r="BR63" s="12"/>
      <c r="BS63" s="9"/>
      <c r="BT63" s="9"/>
      <c r="BX63" s="12"/>
      <c r="BY63" s="9"/>
      <c r="BZ63" s="9"/>
      <c r="CO63" s="144"/>
      <c r="CP63" s="145"/>
    </row>
    <row r="64" spans="1:94" s="64" customFormat="1" ht="51" customHeight="1" x14ac:dyDescent="0.25">
      <c r="A64" s="83"/>
      <c r="B64" s="83"/>
      <c r="C64" s="83"/>
      <c r="D64" s="83"/>
      <c r="E64" s="83"/>
      <c r="F64" s="83"/>
      <c r="G64" s="83"/>
      <c r="H64" s="83"/>
      <c r="I64" s="83"/>
      <c r="J64" s="84" t="str">
        <f t="shared" si="8"/>
        <v/>
      </c>
      <c r="K64" s="84" t="str">
        <f t="shared" si="9"/>
        <v/>
      </c>
      <c r="L64" s="150" t="str">
        <f t="shared" si="10"/>
        <v/>
      </c>
      <c r="M64" s="150" t="str">
        <f t="shared" si="0"/>
        <v/>
      </c>
      <c r="N64" s="82"/>
      <c r="O64" s="85" t="str">
        <f t="shared" si="11"/>
        <v/>
      </c>
      <c r="P64" s="82"/>
      <c r="Q64" s="15" t="str">
        <f t="shared" si="12"/>
        <v/>
      </c>
      <c r="R64" s="15" t="str">
        <f>IF('2014 Quote Calculator'!$AB64="-","-",IF('2014 Quote Calculator'!$AB64="","",ROUNDUP(IF(OR('2014 Quote Calculator'!$E64=$CF$6,'2014 Quote Calculator'!$E64=$CG$6,'2014 Quote Calculator'!$E64=$CH$6,'2014 Quote Calculator'!$E64=$CI$6),'2014 Quote Calculator'!$AB64,(1-$L64)*'2014 Quote Calculator'!$AB64),2)))</f>
        <v/>
      </c>
      <c r="S64" s="15" t="str">
        <f t="shared" si="13"/>
        <v/>
      </c>
      <c r="T64" s="15" t="str">
        <f>IF('2014 Quote Calculator'!$AD64="-","-",IF('2014 Quote Calculator'!$AD64="","",ROUNDUP(IF(OR('2014 Quote Calculator'!$H64=$CF$6,'2014 Quote Calculator'!$H64=$CG$6,'2014 Quote Calculator'!$H64=$CH$6,'2014 Quote Calculator'!$H64=$CI$6),'2014 Quote Calculator'!$AD64,(1-$L64)*'2014 Quote Calculator'!$AD64),2)))</f>
        <v/>
      </c>
      <c r="U64" s="15" t="str">
        <f t="shared" si="14"/>
        <v/>
      </c>
      <c r="V64" s="132"/>
      <c r="W64" s="18" t="str">
        <f t="shared" si="15"/>
        <v/>
      </c>
      <c r="X64" s="18" t="str">
        <f t="shared" si="1"/>
        <v/>
      </c>
      <c r="Y64" s="18" t="str">
        <f t="shared" si="16"/>
        <v/>
      </c>
      <c r="Z64" s="18" t="str">
        <f t="shared" si="3"/>
        <v/>
      </c>
      <c r="AA64" s="18" t="str">
        <f t="shared" si="17"/>
        <v/>
      </c>
      <c r="AB64" s="15" t="str">
        <f t="shared" si="4"/>
        <v/>
      </c>
      <c r="AC64" s="15" t="str">
        <f t="shared" si="5"/>
        <v/>
      </c>
      <c r="AD64" s="15" t="str">
        <f t="shared" si="6"/>
        <v/>
      </c>
      <c r="AE64" s="7"/>
      <c r="AF64" s="8"/>
      <c r="AG64" s="12"/>
      <c r="AH64" s="13"/>
      <c r="AI64" s="12"/>
      <c r="AJ64" s="12"/>
      <c r="AO64" s="12"/>
      <c r="BR64" s="12"/>
      <c r="BS64" s="9"/>
      <c r="BT64" s="9"/>
      <c r="BX64" s="12"/>
      <c r="BY64" s="9"/>
      <c r="BZ64" s="9"/>
      <c r="CO64" s="144"/>
      <c r="CP64" s="145"/>
    </row>
    <row r="65" spans="1:94" s="64" customFormat="1" ht="51" customHeight="1" x14ac:dyDescent="0.25">
      <c r="A65" s="83"/>
      <c r="B65" s="83"/>
      <c r="C65" s="83"/>
      <c r="D65" s="83"/>
      <c r="E65" s="83"/>
      <c r="F65" s="83"/>
      <c r="G65" s="83"/>
      <c r="H65" s="83"/>
      <c r="I65" s="83"/>
      <c r="J65" s="84" t="str">
        <f t="shared" si="8"/>
        <v/>
      </c>
      <c r="K65" s="84" t="str">
        <f t="shared" si="9"/>
        <v/>
      </c>
      <c r="L65" s="150" t="str">
        <f t="shared" si="10"/>
        <v/>
      </c>
      <c r="M65" s="150" t="str">
        <f t="shared" si="0"/>
        <v/>
      </c>
      <c r="N65" s="82"/>
      <c r="O65" s="85" t="str">
        <f t="shared" si="11"/>
        <v/>
      </c>
      <c r="P65" s="82"/>
      <c r="Q65" s="15" t="str">
        <f t="shared" si="12"/>
        <v/>
      </c>
      <c r="R65" s="15" t="str">
        <f>IF('2014 Quote Calculator'!$AB65="-","-",IF('2014 Quote Calculator'!$AB65="","",ROUNDUP(IF(OR('2014 Quote Calculator'!$E65=$CF$6,'2014 Quote Calculator'!$E65=$CG$6,'2014 Quote Calculator'!$E65=$CH$6,'2014 Quote Calculator'!$E65=$CI$6),'2014 Quote Calculator'!$AB65,(1-$L65)*'2014 Quote Calculator'!$AB65),2)))</f>
        <v/>
      </c>
      <c r="S65" s="15" t="str">
        <f t="shared" si="13"/>
        <v/>
      </c>
      <c r="T65" s="15" t="str">
        <f>IF('2014 Quote Calculator'!$AD65="-","-",IF('2014 Quote Calculator'!$AD65="","",ROUNDUP(IF(OR('2014 Quote Calculator'!$H65=$CF$6,'2014 Quote Calculator'!$H65=$CG$6,'2014 Quote Calculator'!$H65=$CH$6,'2014 Quote Calculator'!$H65=$CI$6),'2014 Quote Calculator'!$AD65,(1-$L65)*'2014 Quote Calculator'!$AD65),2)))</f>
        <v/>
      </c>
      <c r="U65" s="15" t="str">
        <f t="shared" si="14"/>
        <v/>
      </c>
      <c r="V65" s="132"/>
      <c r="W65" s="18" t="str">
        <f t="shared" si="15"/>
        <v/>
      </c>
      <c r="X65" s="18" t="str">
        <f t="shared" si="1"/>
        <v/>
      </c>
      <c r="Y65" s="18" t="str">
        <f t="shared" si="16"/>
        <v/>
      </c>
      <c r="Z65" s="18" t="str">
        <f t="shared" si="3"/>
        <v/>
      </c>
      <c r="AA65" s="18" t="str">
        <f t="shared" si="17"/>
        <v/>
      </c>
      <c r="AB65" s="15" t="str">
        <f t="shared" si="4"/>
        <v/>
      </c>
      <c r="AC65" s="15" t="str">
        <f t="shared" si="5"/>
        <v/>
      </c>
      <c r="AD65" s="15" t="str">
        <f t="shared" si="6"/>
        <v/>
      </c>
      <c r="AE65" s="7"/>
      <c r="AF65" s="8"/>
      <c r="AG65" s="12"/>
      <c r="AH65" s="13"/>
      <c r="AI65" s="12"/>
      <c r="AJ65" s="12"/>
      <c r="AO65" s="12"/>
      <c r="BR65" s="12"/>
      <c r="BS65" s="9"/>
      <c r="BT65" s="9"/>
      <c r="BX65" s="12"/>
      <c r="BY65" s="9"/>
      <c r="BZ65" s="9"/>
      <c r="CO65" s="144"/>
      <c r="CP65" s="145"/>
    </row>
    <row r="66" spans="1:94" s="64" customFormat="1" ht="51" customHeight="1" x14ac:dyDescent="0.25">
      <c r="A66" s="83"/>
      <c r="B66" s="83"/>
      <c r="C66" s="83"/>
      <c r="D66" s="83"/>
      <c r="E66" s="83"/>
      <c r="F66" s="83"/>
      <c r="G66" s="83"/>
      <c r="H66" s="83"/>
      <c r="I66" s="83"/>
      <c r="J66" s="84" t="str">
        <f t="shared" si="8"/>
        <v/>
      </c>
      <c r="K66" s="84" t="str">
        <f t="shared" si="9"/>
        <v/>
      </c>
      <c r="L66" s="150" t="str">
        <f t="shared" si="10"/>
        <v/>
      </c>
      <c r="M66" s="150" t="str">
        <f t="shared" si="0"/>
        <v/>
      </c>
      <c r="N66" s="82"/>
      <c r="O66" s="85" t="str">
        <f t="shared" si="11"/>
        <v/>
      </c>
      <c r="P66" s="82"/>
      <c r="Q66" s="15" t="str">
        <f t="shared" si="12"/>
        <v/>
      </c>
      <c r="R66" s="15" t="str">
        <f>IF('2014 Quote Calculator'!$AB66="-","-",IF('2014 Quote Calculator'!$AB66="","",ROUNDUP(IF(OR('2014 Quote Calculator'!$E66=$CF$6,'2014 Quote Calculator'!$E66=$CG$6,'2014 Quote Calculator'!$E66=$CH$6,'2014 Quote Calculator'!$E66=$CI$6),'2014 Quote Calculator'!$AB66,(1-$L66)*'2014 Quote Calculator'!$AB66),2)))</f>
        <v/>
      </c>
      <c r="S66" s="15" t="str">
        <f t="shared" si="13"/>
        <v/>
      </c>
      <c r="T66" s="15" t="str">
        <f>IF('2014 Quote Calculator'!$AD66="-","-",IF('2014 Quote Calculator'!$AD66="","",ROUNDUP(IF(OR('2014 Quote Calculator'!$H66=$CF$6,'2014 Quote Calculator'!$H66=$CG$6,'2014 Quote Calculator'!$H66=$CH$6,'2014 Quote Calculator'!$H66=$CI$6),'2014 Quote Calculator'!$AD66,(1-$L66)*'2014 Quote Calculator'!$AD66),2)))</f>
        <v/>
      </c>
      <c r="U66" s="15" t="str">
        <f t="shared" si="14"/>
        <v/>
      </c>
      <c r="V66" s="132"/>
      <c r="W66" s="18" t="str">
        <f t="shared" si="15"/>
        <v/>
      </c>
      <c r="X66" s="18" t="str">
        <f t="shared" si="1"/>
        <v/>
      </c>
      <c r="Y66" s="18" t="str">
        <f t="shared" si="16"/>
        <v/>
      </c>
      <c r="Z66" s="18" t="str">
        <f t="shared" si="3"/>
        <v/>
      </c>
      <c r="AA66" s="18" t="str">
        <f t="shared" si="17"/>
        <v/>
      </c>
      <c r="AB66" s="15" t="str">
        <f t="shared" si="4"/>
        <v/>
      </c>
      <c r="AC66" s="15" t="str">
        <f t="shared" si="5"/>
        <v/>
      </c>
      <c r="AD66" s="15" t="str">
        <f t="shared" si="6"/>
        <v/>
      </c>
      <c r="AE66" s="7"/>
      <c r="AF66" s="8"/>
      <c r="AG66" s="12"/>
      <c r="AH66" s="13"/>
      <c r="AI66" s="12"/>
      <c r="AJ66" s="12"/>
      <c r="AO66" s="12"/>
      <c r="BR66" s="12"/>
      <c r="BS66" s="9"/>
      <c r="BT66" s="9"/>
      <c r="BX66" s="12"/>
      <c r="BY66" s="9"/>
      <c r="BZ66" s="9"/>
      <c r="CO66" s="144"/>
      <c r="CP66" s="145"/>
    </row>
    <row r="67" spans="1:94" s="64" customFormat="1" ht="51" customHeight="1" x14ac:dyDescent="0.25">
      <c r="A67" s="83"/>
      <c r="B67" s="83"/>
      <c r="C67" s="83"/>
      <c r="D67" s="83"/>
      <c r="E67" s="83"/>
      <c r="F67" s="83"/>
      <c r="G67" s="83"/>
      <c r="H67" s="83"/>
      <c r="I67" s="83"/>
      <c r="J67" s="84" t="str">
        <f t="shared" si="8"/>
        <v/>
      </c>
      <c r="K67" s="84" t="str">
        <f t="shared" si="9"/>
        <v/>
      </c>
      <c r="L67" s="150" t="str">
        <f t="shared" si="10"/>
        <v/>
      </c>
      <c r="M67" s="150" t="str">
        <f t="shared" si="0"/>
        <v/>
      </c>
      <c r="N67" s="82"/>
      <c r="O67" s="85" t="str">
        <f t="shared" si="11"/>
        <v/>
      </c>
      <c r="P67" s="82"/>
      <c r="Q67" s="15" t="str">
        <f t="shared" si="12"/>
        <v/>
      </c>
      <c r="R67" s="15" t="str">
        <f>IF('2014 Quote Calculator'!$AB67="-","-",IF('2014 Quote Calculator'!$AB67="","",ROUNDUP(IF(OR('2014 Quote Calculator'!$E67=$CF$6,'2014 Quote Calculator'!$E67=$CG$6,'2014 Quote Calculator'!$E67=$CH$6,'2014 Quote Calculator'!$E67=$CI$6),'2014 Quote Calculator'!$AB67,(1-$L67)*'2014 Quote Calculator'!$AB67),2)))</f>
        <v/>
      </c>
      <c r="S67" s="15" t="str">
        <f t="shared" si="13"/>
        <v/>
      </c>
      <c r="T67" s="15" t="str">
        <f>IF('2014 Quote Calculator'!$AD67="-","-",IF('2014 Quote Calculator'!$AD67="","",ROUNDUP(IF(OR('2014 Quote Calculator'!$H67=$CF$6,'2014 Quote Calculator'!$H67=$CG$6,'2014 Quote Calculator'!$H67=$CH$6,'2014 Quote Calculator'!$H67=$CI$6),'2014 Quote Calculator'!$AD67,(1-$L67)*'2014 Quote Calculator'!$AD67),2)))</f>
        <v/>
      </c>
      <c r="U67" s="15" t="str">
        <f t="shared" si="14"/>
        <v/>
      </c>
      <c r="V67" s="132"/>
      <c r="W67" s="18" t="str">
        <f t="shared" si="15"/>
        <v/>
      </c>
      <c r="X67" s="18" t="str">
        <f t="shared" si="1"/>
        <v/>
      </c>
      <c r="Y67" s="18" t="str">
        <f t="shared" si="16"/>
        <v/>
      </c>
      <c r="Z67" s="18" t="str">
        <f t="shared" si="3"/>
        <v/>
      </c>
      <c r="AA67" s="18" t="str">
        <f t="shared" si="17"/>
        <v/>
      </c>
      <c r="AB67" s="15" t="str">
        <f t="shared" si="4"/>
        <v/>
      </c>
      <c r="AC67" s="15" t="str">
        <f t="shared" si="5"/>
        <v/>
      </c>
      <c r="AD67" s="15" t="str">
        <f t="shared" si="6"/>
        <v/>
      </c>
      <c r="AE67" s="7"/>
      <c r="AF67" s="8"/>
      <c r="AG67" s="12"/>
      <c r="AH67" s="13"/>
      <c r="AI67" s="12"/>
      <c r="AJ67" s="12"/>
      <c r="AO67" s="12"/>
      <c r="BR67" s="12"/>
      <c r="BS67" s="9"/>
      <c r="BT67" s="9"/>
      <c r="BX67" s="12"/>
      <c r="BY67" s="9"/>
      <c r="BZ67" s="9"/>
      <c r="CO67" s="144"/>
      <c r="CP67" s="145"/>
    </row>
    <row r="68" spans="1:94" s="64" customFormat="1" ht="51" customHeight="1" x14ac:dyDescent="0.25">
      <c r="A68" s="83"/>
      <c r="B68" s="83"/>
      <c r="C68" s="83"/>
      <c r="D68" s="83"/>
      <c r="E68" s="83"/>
      <c r="F68" s="83"/>
      <c r="G68" s="83"/>
      <c r="H68" s="83"/>
      <c r="I68" s="83"/>
      <c r="J68" s="84" t="str">
        <f t="shared" si="8"/>
        <v/>
      </c>
      <c r="K68" s="84" t="str">
        <f t="shared" si="9"/>
        <v/>
      </c>
      <c r="L68" s="150" t="str">
        <f t="shared" si="10"/>
        <v/>
      </c>
      <c r="M68" s="150" t="str">
        <f t="shared" si="0"/>
        <v/>
      </c>
      <c r="N68" s="82"/>
      <c r="O68" s="85" t="str">
        <f t="shared" si="11"/>
        <v/>
      </c>
      <c r="P68" s="82"/>
      <c r="Q68" s="15" t="str">
        <f t="shared" si="12"/>
        <v/>
      </c>
      <c r="R68" s="15" t="str">
        <f>IF('2014 Quote Calculator'!$AB68="-","-",IF('2014 Quote Calculator'!$AB68="","",ROUNDUP(IF(OR('2014 Quote Calculator'!$E68=$CF$6,'2014 Quote Calculator'!$E68=$CG$6,'2014 Quote Calculator'!$E68=$CH$6,'2014 Quote Calculator'!$E68=$CI$6),'2014 Quote Calculator'!$AB68,(1-$L68)*'2014 Quote Calculator'!$AB68),2)))</f>
        <v/>
      </c>
      <c r="S68" s="15" t="str">
        <f t="shared" si="13"/>
        <v/>
      </c>
      <c r="T68" s="15" t="str">
        <f>IF('2014 Quote Calculator'!$AD68="-","-",IF('2014 Quote Calculator'!$AD68="","",ROUNDUP(IF(OR('2014 Quote Calculator'!$H68=$CF$6,'2014 Quote Calculator'!$H68=$CG$6,'2014 Quote Calculator'!$H68=$CH$6,'2014 Quote Calculator'!$H68=$CI$6),'2014 Quote Calculator'!$AD68,(1-$L68)*'2014 Quote Calculator'!$AD68),2)))</f>
        <v/>
      </c>
      <c r="U68" s="15" t="str">
        <f t="shared" si="14"/>
        <v/>
      </c>
      <c r="V68" s="132"/>
      <c r="W68" s="18" t="str">
        <f t="shared" si="15"/>
        <v/>
      </c>
      <c r="X68" s="18" t="str">
        <f t="shared" si="1"/>
        <v/>
      </c>
      <c r="Y68" s="18" t="str">
        <f t="shared" si="16"/>
        <v/>
      </c>
      <c r="Z68" s="18" t="str">
        <f t="shared" si="3"/>
        <v/>
      </c>
      <c r="AA68" s="18" t="str">
        <f t="shared" si="17"/>
        <v/>
      </c>
      <c r="AB68" s="15" t="str">
        <f t="shared" si="4"/>
        <v/>
      </c>
      <c r="AC68" s="15" t="str">
        <f t="shared" si="5"/>
        <v/>
      </c>
      <c r="AD68" s="15" t="str">
        <f t="shared" si="6"/>
        <v/>
      </c>
      <c r="AE68" s="7"/>
      <c r="AF68" s="8"/>
      <c r="AG68" s="12"/>
      <c r="AH68" s="13"/>
      <c r="AI68" s="12"/>
      <c r="AJ68" s="12"/>
      <c r="AO68" s="12"/>
      <c r="BR68" s="12"/>
      <c r="BS68" s="9"/>
      <c r="BT68" s="9"/>
      <c r="BX68" s="12"/>
      <c r="BY68" s="9"/>
      <c r="BZ68" s="9"/>
      <c r="CO68" s="144"/>
      <c r="CP68" s="145"/>
    </row>
    <row r="69" spans="1:94" s="64" customFormat="1" ht="51" customHeight="1" x14ac:dyDescent="0.25">
      <c r="A69" s="83"/>
      <c r="B69" s="83"/>
      <c r="C69" s="83"/>
      <c r="D69" s="83"/>
      <c r="E69" s="83"/>
      <c r="F69" s="83"/>
      <c r="G69" s="83"/>
      <c r="H69" s="83"/>
      <c r="I69" s="83"/>
      <c r="J69" s="84" t="str">
        <f t="shared" si="8"/>
        <v/>
      </c>
      <c r="K69" s="84" t="str">
        <f t="shared" si="9"/>
        <v/>
      </c>
      <c r="L69" s="150" t="str">
        <f t="shared" si="10"/>
        <v/>
      </c>
      <c r="M69" s="150" t="str">
        <f t="shared" si="0"/>
        <v/>
      </c>
      <c r="N69" s="82"/>
      <c r="O69" s="85" t="str">
        <f t="shared" si="11"/>
        <v/>
      </c>
      <c r="P69" s="82"/>
      <c r="Q69" s="15" t="str">
        <f t="shared" si="12"/>
        <v/>
      </c>
      <c r="R69" s="15" t="str">
        <f>IF('2014 Quote Calculator'!$AB69="-","-",IF('2014 Quote Calculator'!$AB69="","",ROUNDUP(IF(OR('2014 Quote Calculator'!$E69=$CF$6,'2014 Quote Calculator'!$E69=$CG$6,'2014 Quote Calculator'!$E69=$CH$6,'2014 Quote Calculator'!$E69=$CI$6),'2014 Quote Calculator'!$AB69,(1-$L69)*'2014 Quote Calculator'!$AB69),2)))</f>
        <v/>
      </c>
      <c r="S69" s="15" t="str">
        <f t="shared" si="13"/>
        <v/>
      </c>
      <c r="T69" s="15" t="str">
        <f>IF('2014 Quote Calculator'!$AD69="-","-",IF('2014 Quote Calculator'!$AD69="","",ROUNDUP(IF(OR('2014 Quote Calculator'!$H69=$CF$6,'2014 Quote Calculator'!$H69=$CG$6,'2014 Quote Calculator'!$H69=$CH$6,'2014 Quote Calculator'!$H69=$CI$6),'2014 Quote Calculator'!$AD69,(1-$L69)*'2014 Quote Calculator'!$AD69),2)))</f>
        <v/>
      </c>
      <c r="U69" s="15" t="str">
        <f t="shared" si="14"/>
        <v/>
      </c>
      <c r="V69" s="132"/>
      <c r="W69" s="18" t="str">
        <f t="shared" si="15"/>
        <v/>
      </c>
      <c r="X69" s="18" t="str">
        <f t="shared" si="1"/>
        <v/>
      </c>
      <c r="Y69" s="18" t="str">
        <f t="shared" si="16"/>
        <v/>
      </c>
      <c r="Z69" s="18" t="str">
        <f t="shared" si="3"/>
        <v/>
      </c>
      <c r="AA69" s="18" t="str">
        <f t="shared" si="17"/>
        <v/>
      </c>
      <c r="AB69" s="15" t="str">
        <f t="shared" si="4"/>
        <v/>
      </c>
      <c r="AC69" s="15" t="str">
        <f t="shared" si="5"/>
        <v/>
      </c>
      <c r="AD69" s="15" t="str">
        <f t="shared" si="6"/>
        <v/>
      </c>
      <c r="AE69" s="7"/>
      <c r="AF69" s="8"/>
      <c r="AG69" s="12"/>
      <c r="AH69" s="13"/>
      <c r="AI69" s="12"/>
      <c r="AJ69" s="12"/>
      <c r="AO69" s="12"/>
      <c r="BR69" s="12"/>
      <c r="BS69" s="9"/>
      <c r="BT69" s="9"/>
      <c r="BX69" s="12"/>
      <c r="BY69" s="9"/>
      <c r="BZ69" s="9"/>
      <c r="CO69" s="144"/>
      <c r="CP69" s="145"/>
    </row>
    <row r="70" spans="1:94" s="64" customFormat="1" ht="51" customHeight="1" x14ac:dyDescent="0.25">
      <c r="A70" s="83"/>
      <c r="B70" s="83"/>
      <c r="C70" s="83"/>
      <c r="D70" s="83"/>
      <c r="E70" s="83"/>
      <c r="F70" s="83"/>
      <c r="G70" s="83"/>
      <c r="H70" s="83"/>
      <c r="I70" s="83"/>
      <c r="J70" s="84" t="str">
        <f t="shared" si="8"/>
        <v/>
      </c>
      <c r="K70" s="84" t="str">
        <f t="shared" si="9"/>
        <v/>
      </c>
      <c r="L70" s="150" t="str">
        <f t="shared" si="10"/>
        <v/>
      </c>
      <c r="M70" s="150" t="str">
        <f t="shared" si="0"/>
        <v/>
      </c>
      <c r="N70" s="82"/>
      <c r="O70" s="85" t="str">
        <f t="shared" si="11"/>
        <v/>
      </c>
      <c r="P70" s="82"/>
      <c r="Q70" s="15" t="str">
        <f t="shared" si="12"/>
        <v/>
      </c>
      <c r="R70" s="15" t="str">
        <f>IF('2014 Quote Calculator'!$AB70="-","-",IF('2014 Quote Calculator'!$AB70="","",ROUNDUP(IF(OR('2014 Quote Calculator'!$E70=$CF$6,'2014 Quote Calculator'!$E70=$CG$6,'2014 Quote Calculator'!$E70=$CH$6,'2014 Quote Calculator'!$E70=$CI$6),'2014 Quote Calculator'!$AB70,(1-$L70)*'2014 Quote Calculator'!$AB70),2)))</f>
        <v/>
      </c>
      <c r="S70" s="15" t="str">
        <f t="shared" si="13"/>
        <v/>
      </c>
      <c r="T70" s="15" t="str">
        <f>IF('2014 Quote Calculator'!$AD70="-","-",IF('2014 Quote Calculator'!$AD70="","",ROUNDUP(IF(OR('2014 Quote Calculator'!$H70=$CF$6,'2014 Quote Calculator'!$H70=$CG$6,'2014 Quote Calculator'!$H70=$CH$6,'2014 Quote Calculator'!$H70=$CI$6),'2014 Quote Calculator'!$AD70,(1-$L70)*'2014 Quote Calculator'!$AD70),2)))</f>
        <v/>
      </c>
      <c r="U70" s="15" t="str">
        <f t="shared" si="14"/>
        <v/>
      </c>
      <c r="V70" s="132"/>
      <c r="W70" s="18" t="str">
        <f t="shared" si="15"/>
        <v/>
      </c>
      <c r="X70" s="18" t="str">
        <f t="shared" si="1"/>
        <v/>
      </c>
      <c r="Y70" s="18" t="str">
        <f t="shared" si="16"/>
        <v/>
      </c>
      <c r="Z70" s="18" t="str">
        <f t="shared" si="3"/>
        <v/>
      </c>
      <c r="AA70" s="18" t="str">
        <f t="shared" si="17"/>
        <v/>
      </c>
      <c r="AB70" s="15" t="str">
        <f t="shared" si="4"/>
        <v/>
      </c>
      <c r="AC70" s="15" t="str">
        <f t="shared" si="5"/>
        <v/>
      </c>
      <c r="AD70" s="15" t="str">
        <f t="shared" si="6"/>
        <v/>
      </c>
      <c r="AE70" s="7"/>
      <c r="AF70" s="8"/>
      <c r="AG70" s="12"/>
      <c r="AH70" s="13"/>
      <c r="AI70" s="12"/>
      <c r="AJ70" s="12"/>
      <c r="AO70" s="12"/>
      <c r="BR70" s="12"/>
      <c r="BS70" s="9"/>
      <c r="BT70" s="9"/>
      <c r="BX70" s="12"/>
      <c r="BY70" s="9"/>
      <c r="BZ70" s="9"/>
      <c r="CO70" s="144"/>
      <c r="CP70" s="145"/>
    </row>
    <row r="71" spans="1:94" s="64" customFormat="1" ht="51" customHeight="1" x14ac:dyDescent="0.25">
      <c r="A71" s="83"/>
      <c r="B71" s="83"/>
      <c r="C71" s="83"/>
      <c r="D71" s="83"/>
      <c r="E71" s="83"/>
      <c r="F71" s="83"/>
      <c r="G71" s="83"/>
      <c r="H71" s="83"/>
      <c r="I71" s="83"/>
      <c r="J71" s="84" t="str">
        <f t="shared" si="8"/>
        <v/>
      </c>
      <c r="K71" s="84" t="str">
        <f t="shared" si="9"/>
        <v/>
      </c>
      <c r="L71" s="150" t="str">
        <f t="shared" si="10"/>
        <v/>
      </c>
      <c r="M71" s="150" t="str">
        <f t="shared" ref="M71:M134" si="24">IF($C71="","",$M$5)</f>
        <v/>
      </c>
      <c r="N71" s="82"/>
      <c r="O71" s="85" t="str">
        <f t="shared" si="11"/>
        <v/>
      </c>
      <c r="P71" s="82"/>
      <c r="Q71" s="15" t="str">
        <f t="shared" si="12"/>
        <v/>
      </c>
      <c r="R71" s="15" t="str">
        <f>IF('2014 Quote Calculator'!$AB71="-","-",IF('2014 Quote Calculator'!$AB71="","",ROUNDUP(IF(OR('2014 Quote Calculator'!$E71=$CF$6,'2014 Quote Calculator'!$E71=$CG$6,'2014 Quote Calculator'!$E71=$CH$6,'2014 Quote Calculator'!$E71=$CI$6),'2014 Quote Calculator'!$AB71,(1-$L71)*'2014 Quote Calculator'!$AB71),2)))</f>
        <v/>
      </c>
      <c r="S71" s="15" t="str">
        <f t="shared" si="13"/>
        <v/>
      </c>
      <c r="T71" s="15" t="str">
        <f>IF('2014 Quote Calculator'!$AD71="-","-",IF('2014 Quote Calculator'!$AD71="","",ROUNDUP(IF(OR('2014 Quote Calculator'!$H71=$CF$6,'2014 Quote Calculator'!$H71=$CG$6,'2014 Quote Calculator'!$H71=$CH$6,'2014 Quote Calculator'!$H71=$CI$6),'2014 Quote Calculator'!$AD71,(1-$L71)*'2014 Quote Calculator'!$AD71),2)))</f>
        <v/>
      </c>
      <c r="U71" s="15" t="str">
        <f t="shared" si="14"/>
        <v/>
      </c>
      <c r="V71" s="132"/>
      <c r="W71" s="18" t="str">
        <f t="shared" si="15"/>
        <v/>
      </c>
      <c r="X71" s="18" t="str">
        <f t="shared" ref="X71:X134" si="25">IF($W71="","",IF(LOOKUP($W71,$AF$7:$AF$25,$AF$7:$AF$25)=$W71,(LOOKUP($W71,$AF$7:$AF$25,$AF$7:$AF$25)),(LOOKUP($W71,$AF$7:$AF$25,$AF$8:$AF$26))))</f>
        <v/>
      </c>
      <c r="Y71" s="18" t="str">
        <f t="shared" si="16"/>
        <v/>
      </c>
      <c r="Z71" s="18" t="str">
        <f t="shared" ref="Z71:Z134" si="26">IF($Y71="","",IF(LOOKUP($Y71,$AF$7:$AF$25,$AF$7:$AF$25)=$Y71,(LOOKUP($Y71,$AF$7:$AF$25,$AF$7:$AF$25)),(LOOKUP($Y71,$AF$7:$AF$25,$AF$8:$AF$26))))</f>
        <v/>
      </c>
      <c r="AA71" s="18" t="str">
        <f t="shared" si="17"/>
        <v/>
      </c>
      <c r="AB71" s="15" t="str">
        <f t="shared" si="4"/>
        <v/>
      </c>
      <c r="AC71" s="15" t="str">
        <f t="shared" ref="AC71:AC134" si="27">IF($F71="","",IF($F71=$CR$7,$CS$7*$W71,IF($F71=$CR$8,$CS$8*$W71,IF($F71=$CR$9,$CS$9*$W71,"No Charge"))))</f>
        <v/>
      </c>
      <c r="AD71" s="15" t="str">
        <f t="shared" ref="AD71:AD134" si="28">IF($H71="","",IF($H71=$BR$6,LOOKUP($Z71,$AF$7:$AF$25,$BR$7:$BR$25),IF($H71=$BS$6,LOOKUP($Z71,$AF$7:$AF$25,$BS$7:$BS$25),IF($H71=$BT$6,LOOKUP($Z71,$AF$7:$AF$25,$BT$7:$BT$25),IF($H71=$BU$6,LOOKUP($Z71,$AF$7:$AF$25,$BU$7:$BU$25),IF($H71=$AR$6,LOOKUP($Z71,$AF$7:$AF$25,$AR$7:$AR$25),IF($H71=$BV$6,LOOKUP($Z71,$AF$7:$AF$25,$BV$7:$BV$25),IF($H71=$BW$6,LOOKUP($Z71,$AF$7:$AF$25,$BW$7:$BW$25),IF($H71=$BX$6,LOOKUP($Z71,$AF$7:$AF$25,$BX$7:$BX$25),IF($H71=$BY$6,LOOKUP($Z71,$AF$7:$AF$25,$BY$7:$BY$25),IF($H71=$BZ$6,LOOKUP($Z71,$AF$7:$AF$25,$BZ$7:$BZ$25),IF($H71=$CA$6,LOOKUP($Z71,$AF$7:$AF$25,$CA$7:$CA$25),IF($H71=$CB$6,LOOKUP($Z71,$AF$7:$AF$25,$CB$7:$CB$25),IF($H71=$CC$6,LOOKUP($Z71,$AF$7:$AF$25,$CC$7:$CC$25)))))))))))))))</f>
        <v/>
      </c>
      <c r="AE71" s="7"/>
      <c r="AF71" s="8"/>
      <c r="AG71" s="12"/>
      <c r="AH71" s="13"/>
      <c r="AI71" s="12"/>
      <c r="AJ71" s="12"/>
      <c r="AO71" s="12"/>
      <c r="BR71" s="12"/>
      <c r="BS71" s="9"/>
      <c r="BT71" s="9"/>
      <c r="BX71" s="12"/>
      <c r="BY71" s="9"/>
      <c r="BZ71" s="9"/>
      <c r="CO71" s="144"/>
      <c r="CP71" s="145"/>
    </row>
    <row r="72" spans="1:94" s="64" customFormat="1" ht="51" customHeight="1" x14ac:dyDescent="0.25">
      <c r="A72" s="83"/>
      <c r="B72" s="83"/>
      <c r="C72" s="83"/>
      <c r="D72" s="83"/>
      <c r="E72" s="83"/>
      <c r="F72" s="83"/>
      <c r="G72" s="83"/>
      <c r="H72" s="83"/>
      <c r="I72" s="83"/>
      <c r="J72" s="84" t="str">
        <f t="shared" ref="J72:J135" si="29">IF($I72="","",IF($H72="","",IF($I72&gt;0.1,$C72+2*$I72,"")))</f>
        <v/>
      </c>
      <c r="K72" s="84" t="str">
        <f t="shared" ref="K72:K135" si="30">IF($I72="","",IF($H72="","",IF($I72&gt;0.1,$D72+2*$I72,"")))</f>
        <v/>
      </c>
      <c r="L72" s="150" t="str">
        <f t="shared" ref="L72:L135" si="31">IF($E72=$AP$6,IF($M$4="",$M$3,$M$4),IF($C72="","",$M$3))</f>
        <v/>
      </c>
      <c r="M72" s="150" t="str">
        <f t="shared" si="24"/>
        <v/>
      </c>
      <c r="N72" s="82"/>
      <c r="O72" s="85" t="str">
        <f t="shared" ref="O72:O135" si="32">IF(AND($E72="",$G72="",$H72="",$F72=""),"",IF(AND(OR($E72=$AG$6,$E72=$AH$6,$E72=$AI$6,$E72=$AJ$6,$E72=$AL$6,$E72=$AM$6,$E72=$AO$6,$E72=$AQ$6,$E72=$AR$6,$E72=$AU$6,$E72=$AV$6,$E72=$AW$6,$E72=$AX$6,$E72=$AY$6,$E72=$AZ$6,$E72=$BR$6,$E72=$BS$6,$E72=$BT$6,$E72=$BU$6,$E72=$BV$6,$E72=$BW$6,$E72=$BX$6,$E72=$BY$6,$E72=$BZ$6,$E72=$CA$6,$E72=$CB$6,$E72=$CC$6),OR(MIN($C72:$D72)&gt;$AG$27,MAX($C72:$D72)&gt;$AG$28)),"DURAPLAQ PRODUCT EXCEEDS AVAILABLE SIZE LIMITATIONS FOR STANDARD PRODUCT LINE, PLEASE CONTACT CUSTOMER SERVICE FOR AVAILABLE CUSTOM OPTIONS",IF(AND(OR($E72=$AK$6,$E72=$AP$6),OR(MIN($C72:$D72)&gt;$AK$27,MAX($C72:$D72)&gt;$AK$28)),"DURAWRAP PRODUCT EXCEEDS AVAILABLE SIZE LIMITATIONS FOR STANDARD PRODUCT LINE, PLEASE CONTACT CUSTOMER SERVICE FOR AVAILABLE CUSTOM OPTIONS",IF(AND(OR($E72=$AS$6,$E72=$AT$6),OR(MIN($C72:$D72)&gt;$AS$27,MAX($C72:$D72)&gt;$AS$28)),"ALUMAPRESS PRODUCT EXCEEDS AVAILABLE SIZE LIMITATIONS FOR STANDARD PRODUCT LINE, PLEASE CONTACT CUSTOMER SERVICE FOR AVAILABLE CUSTOM OPTIONS",IF(AND(OR($H72=$BR$6,$H72=$BS$6,$H72=$BT$6,$H72=$BU$6,$H72=$BV$6,$H72=$BW$6,$H72=$BX$6,$H72=$BY$6,$H72=$BZ$6,$H72=$CA$6,$H72=$CB$6,$H72=$CC$6),OR(MIN($J72:$K72)&gt;$AG$27,MAX($J72:$K72)&gt;$AG$28)),"BOTTOM STACK PRODUCT EXCEEDS AVAILABLE SIZE LIMITATIONS FOR STANDARD PRODUCT LINE, PLEASE CONTACT CUSTOMER SERVICE FOR AVAILABLE CUSTOM OPTIONS",IF(AND($E72="",$H72="",$F72&gt;1,$G72&gt;1),"TRADITIONAL FRAME COMPONENTS REQUIRED - CONTACT CUSTOMER SERVICE FOR PRICING &amp; AVAILABLE  OPTIONS",IF(AND($H72&gt;1,$I72="",$J72="",$K72=""),"BOTTOM STACK SIZE REQUIRED FOR PRICING",                 IF($C72="","",IF($B72=1,"","Quantity "&amp;$B72&amp;" - ")&amp;$C72&amp;"in x "&amp;$D72&amp;"in "&amp;$E72&amp;IF(AND($E72="",$F72&gt;1),$F72," with "&amp;$F72))&amp;IF($F72=$CR$12," (Available on Limited Products and May Incur Additional Fees For Graphics Editting / Setup)","")&amp;IF($J72="",""," on "&amp;$J72&amp;"in x "&amp;$K72&amp;"in "&amp;$H72)&amp;IF($G72="","",IF($E72="",$G72,IF($J72=""," and "&amp;$C72&amp;"in x "&amp;$D72&amp;"in "&amp;$G72,"  and "&amp;$J72&amp;"in x "&amp;$K72&amp;"in "&amp;$G72)))&amp;"            $"&amp;$Q72&amp;"    (Pricing Breakdown:  "&amp;IF($E72="","","$"&amp;$R72&amp;" for each "&amp;$E72)&amp;IF($F72="","",IF($E72="","$"&amp;$S72&amp;" for each "&amp;$F72,", $"&amp;$S72&amp;IF($F72="",""," for each "&amp;$F72)))&amp;IF($H72="","",", $"&amp;$T72&amp;IF($H72="",""," for each "&amp;$H72))&amp;IF($U72="","",IF(AND($E72="",$F72="",$H72="")," $"&amp;$U72&amp;" for each ",",  $"&amp;$U72&amp;" for each ")&amp;IF($G72="",$F72,$G72))&amp;IF(Q72&gt;1,")","")&amp;IF($A72="",""," - "&amp;$A72))))))))</f>
        <v/>
      </c>
      <c r="P72" s="82"/>
      <c r="Q72" s="15" t="str">
        <f t="shared" ref="Q72:Q135" si="33">IF($B72="","",ROUNDUP(IF($R72="",0,$B72*$R72)+IF($S72="",0,$B72*$S72)+IF($T72="",0,$B72*$T72)+IF($U72="",0,$B72*$U72),2))</f>
        <v/>
      </c>
      <c r="R72" s="15" t="str">
        <f>IF('2014 Quote Calculator'!$AB72="-","-",IF('2014 Quote Calculator'!$AB72="","",ROUNDUP(IF(OR('2014 Quote Calculator'!$E72=$CF$6,'2014 Quote Calculator'!$E72=$CG$6,'2014 Quote Calculator'!$E72=$CH$6,'2014 Quote Calculator'!$E72=$CI$6),'2014 Quote Calculator'!$AB72,(1-$L72)*'2014 Quote Calculator'!$AB72),2)))</f>
        <v/>
      </c>
      <c r="S72" s="15" t="str">
        <f t="shared" ref="S72:S135" si="34">IF(AC72="","",ROUNDUP(IF($F72=$CR$7,$CS$7*$W72,IF($F72=$CR$8,$CS$8*$W72,IF($F72=$CR$12,$CS$12*$W72,IF($F72=$CR$9,$CS$9*$W72,"No Charge"))))*(1-$M72),2))</f>
        <v/>
      </c>
      <c r="T72" s="15" t="str">
        <f>IF('2014 Quote Calculator'!$AD72="-","-",IF('2014 Quote Calculator'!$AD72="","",ROUNDUP(IF(OR('2014 Quote Calculator'!$H72=$CF$6,'2014 Quote Calculator'!$H72=$CG$6,'2014 Quote Calculator'!$H72=$CH$6,'2014 Quote Calculator'!$H72=$CI$6),'2014 Quote Calculator'!$AD72,(1-$L72)*'2014 Quote Calculator'!$AD72),2)))</f>
        <v/>
      </c>
      <c r="U72" s="15" t="str">
        <f t="shared" ref="U72:U135" si="35">IF(OR($G72=$CK$6,$G72=$CL$6,$G72=$CM$6,$G72=$CN$6,$G72=$CO$6,$G72=$CP$6),ROUNDUP(IF($G72=$CK$6,$CK$7,IF($G72=$CL$6,$CL$7,IF($G72=$CM$6,$CM$7,IF($G72=$CN$6,$CN$7,IF($G72=$CO$6,$CO$7,IF($G72=$CP$6,$CP$7))))))*$AA72*(1-$L72),2),"")</f>
        <v/>
      </c>
      <c r="V72" s="132"/>
      <c r="W72" s="18" t="str">
        <f t="shared" ref="W72:W135" si="36">IF($C72="","",$C72*$D72)</f>
        <v/>
      </c>
      <c r="X72" s="18" t="str">
        <f t="shared" si="25"/>
        <v/>
      </c>
      <c r="Y72" s="18" t="str">
        <f t="shared" ref="Y72:Y135" si="37">IF($H72="","",J72*K72)</f>
        <v/>
      </c>
      <c r="Z72" s="18" t="str">
        <f t="shared" si="26"/>
        <v/>
      </c>
      <c r="AA72" s="18" t="str">
        <f t="shared" ref="AA72:AA135" si="38">IF($W72="","",IF(J72="",(C72+D72)*2,($J72+$K72)*2))</f>
        <v/>
      </c>
      <c r="AB72" s="15" t="str">
        <f t="shared" ref="AB72:AB135" si="39">IF($E72="","",IF(OR($E72=$CL$6,$E72=$CK$6,$E72=$CM$6,$E72=$CN$6),"",IF($E72=$AG$6,LOOKUP($X72,$AF$7:$AF$25,$AG$7:$AG$25),IF($E72=$AH$6,LOOKUP($X72,$AF$7:$AF$25,$AH$7:$AH$25),IF($E72=$AI$6,LOOKUP($X72,$AF$7:$AF$25,$AI$7:$AI$25),IF($E72=$AJ$6,LOOKUP($X72,$AF$7:$AF$25,$AJ$7:$AJ$25),IF($E72=$BR$6,LOOKUP($X72,$AF$7:$AF$25,$BR$7:$BR$25),IF($E72=$BS$6,LOOKUP($X72,$AF$7:$AF$25,$BS$7:$BS$25),IF($E72=$BT$6,LOOKUP($X72,$AF$7:$AF$25,$BT$7:$BT$25),IF($E72=$BU$6,LOOKUP($X72,$AF$7:$AF$25,$BU$7:$BU$25),IF($E72=$BI$6,$BI$7,IF($E72=$AQ$6,LOOKUP($X72,$AF$7:$AF$25,$AQ$7:$AQ$25),IF($E72=$AR$6,LOOKUP($X72,$AF$7:$AF$25,$AR$7:$AR$25),IF($E72=$BV$6,LOOKUP($X72,$AF$7:$AF$25,$BV$7:$BV$25),IF($E72=$BW$6,LOOKUP($X72,$AF$7:$AF$25,$BW$7:$BW$25),IF($E72=$AU$6,LOOKUP($X72,$AF$7:$AF$25,$AU$7:$AU$25),IF($E72=$AV$6,LOOKUP($X72,$AF$7:$AF$25,$AV$7:$AV$25),IF($E72=$AK$6,LOOKUP($X72,$AF$7:$AF$25,$AK$7:$AK$25),IF($E72=$AL$6,LOOKUP($X72,$AF$7:$AF$25,$AL$7:$AL$25),IF($E72=$AM$6,LOOKUP($X72,$AF$7:$AF$25,$AM$7:$AM$25),IF($E72=$BJ$6,$BJ$7,IF($E72=$AN$6,$AN$7,IF($E72=$AW$6,LOOKUP($X72,$AF$7:$AF$25,$AW$7:$AW$25),IF($E72=$AX$6,LOOKUP($X72,$AF$7:$AF$25,$AX$7:$AX$25),IF($E72=$BD$6,$BD$7,IF($E72=$AY$6,LOOKUP($X72,$AF$7:$AF$25,$AY$7:$AY$25),IF($E72=$AZ$6,LOOKUP($X72,$AF$7:$AF$25,$AZ$7:$AZ$25),IF($E72=$BL$6,$BL$7,IF($E72=$AP$6,LOOKUP($X72,$AF$7:$AF$25,$AP$7:$AP$25),IF($E72=$BK$6,$BK$7,IF($E72=$CD$6,LOOKUP($X72,$AF$7:$AF$25,$CD$7:$CD$25),IF($E72=$BE$6,$BE$7,IF($E72=$BF$6,$BF$7,IF($E72=$BG$6,$BG$7,IF($E72=$CE$6,"based on duration",IF($E72=$CF$6,LOOKUP($X72,$AF$7:$AF$25,$CF$7:$CF$25),IF($E72=$CG$6,$CG$7,IF($E72=$CH$6,$CH$7,IF($E72=$CI$6,$CI$7,IF($E72=$BA$6,$BA$7,IF($E72=$BB$6,$BB$7,IF($E72=$BC$6,$BC$7,IF($E72=$CJ$6,$CJ$7,IF($E72=$AO$6,LOOKUP($X72,$AF$7:$AF$25,$AO$7:$AO$25),IF($E72=$AS$6,LOOKUP($X72,$AF$7:$AF$25,$AS$7:$AS$25),IF($E72=$AT$6,LOOKUP($X72,$AF$7:$AF$25,$AT$7:$AT$25),IF($E72=$BH$6,$BH$7,"TBD")))))))))))))))))))))))))))))))))))))))))))))))</f>
        <v/>
      </c>
      <c r="AC72" s="15" t="str">
        <f t="shared" si="27"/>
        <v/>
      </c>
      <c r="AD72" s="15" t="str">
        <f t="shared" si="28"/>
        <v/>
      </c>
      <c r="AE72" s="7"/>
      <c r="AF72" s="8"/>
      <c r="AG72" s="12"/>
      <c r="AH72" s="13"/>
      <c r="AI72" s="12"/>
      <c r="AJ72" s="12"/>
      <c r="AO72" s="12"/>
      <c r="BR72" s="12"/>
      <c r="BS72" s="9"/>
      <c r="BT72" s="9"/>
      <c r="BX72" s="12"/>
      <c r="BY72" s="9"/>
      <c r="BZ72" s="9"/>
      <c r="CO72" s="144"/>
      <c r="CP72" s="145"/>
    </row>
    <row r="73" spans="1:94" s="64" customFormat="1" ht="51" customHeight="1" x14ac:dyDescent="0.25">
      <c r="A73" s="83"/>
      <c r="B73" s="83"/>
      <c r="C73" s="83"/>
      <c r="D73" s="83"/>
      <c r="E73" s="83"/>
      <c r="F73" s="83"/>
      <c r="G73" s="83"/>
      <c r="H73" s="83"/>
      <c r="I73" s="83"/>
      <c r="J73" s="84" t="str">
        <f t="shared" si="29"/>
        <v/>
      </c>
      <c r="K73" s="84" t="str">
        <f t="shared" si="30"/>
        <v/>
      </c>
      <c r="L73" s="150" t="str">
        <f t="shared" si="31"/>
        <v/>
      </c>
      <c r="M73" s="150" t="str">
        <f t="shared" si="24"/>
        <v/>
      </c>
      <c r="N73" s="82"/>
      <c r="O73" s="85" t="str">
        <f t="shared" si="32"/>
        <v/>
      </c>
      <c r="P73" s="82"/>
      <c r="Q73" s="15" t="str">
        <f t="shared" si="33"/>
        <v/>
      </c>
      <c r="R73" s="15" t="str">
        <f>IF('2014 Quote Calculator'!$AB73="-","-",IF('2014 Quote Calculator'!$AB73="","",ROUNDUP(IF(OR('2014 Quote Calculator'!$E73=$CF$6,'2014 Quote Calculator'!$E73=$CG$6,'2014 Quote Calculator'!$E73=$CH$6,'2014 Quote Calculator'!$E73=$CI$6),'2014 Quote Calculator'!$AB73,(1-$L73)*'2014 Quote Calculator'!$AB73),2)))</f>
        <v/>
      </c>
      <c r="S73" s="15" t="str">
        <f t="shared" si="34"/>
        <v/>
      </c>
      <c r="T73" s="15" t="str">
        <f>IF('2014 Quote Calculator'!$AD73="-","-",IF('2014 Quote Calculator'!$AD73="","",ROUNDUP(IF(OR('2014 Quote Calculator'!$H73=$CF$6,'2014 Quote Calculator'!$H73=$CG$6,'2014 Quote Calculator'!$H73=$CH$6,'2014 Quote Calculator'!$H73=$CI$6),'2014 Quote Calculator'!$AD73,(1-$L73)*'2014 Quote Calculator'!$AD73),2)))</f>
        <v/>
      </c>
      <c r="U73" s="15" t="str">
        <f t="shared" si="35"/>
        <v/>
      </c>
      <c r="V73" s="132"/>
      <c r="W73" s="18" t="str">
        <f t="shared" si="36"/>
        <v/>
      </c>
      <c r="X73" s="18" t="str">
        <f t="shared" si="25"/>
        <v/>
      </c>
      <c r="Y73" s="18" t="str">
        <f t="shared" si="37"/>
        <v/>
      </c>
      <c r="Z73" s="18" t="str">
        <f t="shared" si="26"/>
        <v/>
      </c>
      <c r="AA73" s="18" t="str">
        <f t="shared" si="38"/>
        <v/>
      </c>
      <c r="AB73" s="15" t="str">
        <f t="shared" si="39"/>
        <v/>
      </c>
      <c r="AC73" s="15" t="str">
        <f t="shared" si="27"/>
        <v/>
      </c>
      <c r="AD73" s="15" t="str">
        <f t="shared" si="28"/>
        <v/>
      </c>
      <c r="AE73" s="7"/>
      <c r="AF73" s="8"/>
      <c r="AG73" s="12"/>
      <c r="AH73" s="13"/>
      <c r="AI73" s="12"/>
      <c r="AJ73" s="12"/>
      <c r="AO73" s="12"/>
      <c r="BR73" s="12"/>
      <c r="BS73" s="9"/>
      <c r="BT73" s="9"/>
      <c r="BX73" s="12"/>
      <c r="BY73" s="9"/>
      <c r="BZ73" s="9"/>
      <c r="CO73" s="144"/>
      <c r="CP73" s="145"/>
    </row>
    <row r="74" spans="1:94" s="64" customFormat="1" ht="51" customHeight="1" x14ac:dyDescent="0.25">
      <c r="A74" s="83"/>
      <c r="B74" s="83"/>
      <c r="C74" s="83"/>
      <c r="D74" s="83"/>
      <c r="E74" s="83"/>
      <c r="F74" s="83"/>
      <c r="G74" s="83"/>
      <c r="H74" s="83"/>
      <c r="I74" s="83"/>
      <c r="J74" s="84" t="str">
        <f t="shared" si="29"/>
        <v/>
      </c>
      <c r="K74" s="84" t="str">
        <f t="shared" si="30"/>
        <v/>
      </c>
      <c r="L74" s="150" t="str">
        <f t="shared" si="31"/>
        <v/>
      </c>
      <c r="M74" s="150" t="str">
        <f t="shared" si="24"/>
        <v/>
      </c>
      <c r="N74" s="82"/>
      <c r="O74" s="85" t="str">
        <f t="shared" si="32"/>
        <v/>
      </c>
      <c r="P74" s="82"/>
      <c r="Q74" s="15" t="str">
        <f t="shared" si="33"/>
        <v/>
      </c>
      <c r="R74" s="15" t="str">
        <f>IF('2014 Quote Calculator'!$AB74="-","-",IF('2014 Quote Calculator'!$AB74="","",ROUNDUP(IF(OR('2014 Quote Calculator'!$E74=$CF$6,'2014 Quote Calculator'!$E74=$CG$6,'2014 Quote Calculator'!$E74=$CH$6,'2014 Quote Calculator'!$E74=$CI$6),'2014 Quote Calculator'!$AB74,(1-$L74)*'2014 Quote Calculator'!$AB74),2)))</f>
        <v/>
      </c>
      <c r="S74" s="15" t="str">
        <f t="shared" si="34"/>
        <v/>
      </c>
      <c r="T74" s="15" t="str">
        <f>IF('2014 Quote Calculator'!$AD74="-","-",IF('2014 Quote Calculator'!$AD74="","",ROUNDUP(IF(OR('2014 Quote Calculator'!$H74=$CF$6,'2014 Quote Calculator'!$H74=$CG$6,'2014 Quote Calculator'!$H74=$CH$6,'2014 Quote Calculator'!$H74=$CI$6),'2014 Quote Calculator'!$AD74,(1-$L74)*'2014 Quote Calculator'!$AD74),2)))</f>
        <v/>
      </c>
      <c r="U74" s="15" t="str">
        <f t="shared" si="35"/>
        <v/>
      </c>
      <c r="V74" s="132"/>
      <c r="W74" s="18" t="str">
        <f t="shared" si="36"/>
        <v/>
      </c>
      <c r="X74" s="18" t="str">
        <f t="shared" si="25"/>
        <v/>
      </c>
      <c r="Y74" s="18" t="str">
        <f t="shared" si="37"/>
        <v/>
      </c>
      <c r="Z74" s="18" t="str">
        <f t="shared" si="26"/>
        <v/>
      </c>
      <c r="AA74" s="18" t="str">
        <f t="shared" si="38"/>
        <v/>
      </c>
      <c r="AB74" s="15" t="str">
        <f t="shared" si="39"/>
        <v/>
      </c>
      <c r="AC74" s="15" t="str">
        <f t="shared" si="27"/>
        <v/>
      </c>
      <c r="AD74" s="15" t="str">
        <f t="shared" si="28"/>
        <v/>
      </c>
      <c r="AE74" s="7"/>
      <c r="AF74" s="8"/>
      <c r="AG74" s="12"/>
      <c r="AH74" s="13"/>
      <c r="AI74" s="12"/>
      <c r="AJ74" s="12"/>
      <c r="AO74" s="12"/>
      <c r="BR74" s="12"/>
      <c r="BS74" s="9"/>
      <c r="BT74" s="9"/>
      <c r="BX74" s="12"/>
      <c r="BY74" s="9"/>
      <c r="BZ74" s="9"/>
      <c r="CO74" s="144"/>
      <c r="CP74" s="145"/>
    </row>
    <row r="75" spans="1:94" s="64" customFormat="1" ht="51" customHeight="1" x14ac:dyDescent="0.25">
      <c r="A75" s="83"/>
      <c r="B75" s="83"/>
      <c r="C75" s="83"/>
      <c r="D75" s="83"/>
      <c r="E75" s="83"/>
      <c r="F75" s="83"/>
      <c r="G75" s="83"/>
      <c r="H75" s="83"/>
      <c r="I75" s="83"/>
      <c r="J75" s="84" t="str">
        <f t="shared" si="29"/>
        <v/>
      </c>
      <c r="K75" s="84" t="str">
        <f t="shared" si="30"/>
        <v/>
      </c>
      <c r="L75" s="150" t="str">
        <f t="shared" si="31"/>
        <v/>
      </c>
      <c r="M75" s="150" t="str">
        <f t="shared" si="24"/>
        <v/>
      </c>
      <c r="N75" s="82"/>
      <c r="O75" s="85" t="str">
        <f t="shared" si="32"/>
        <v/>
      </c>
      <c r="P75" s="82"/>
      <c r="Q75" s="15" t="str">
        <f t="shared" si="33"/>
        <v/>
      </c>
      <c r="R75" s="15" t="str">
        <f>IF('2014 Quote Calculator'!$AB75="-","-",IF('2014 Quote Calculator'!$AB75="","",ROUNDUP(IF(OR('2014 Quote Calculator'!$E75=$CF$6,'2014 Quote Calculator'!$E75=$CG$6,'2014 Quote Calculator'!$E75=$CH$6,'2014 Quote Calculator'!$E75=$CI$6),'2014 Quote Calculator'!$AB75,(1-$L75)*'2014 Quote Calculator'!$AB75),2)))</f>
        <v/>
      </c>
      <c r="S75" s="15" t="str">
        <f t="shared" si="34"/>
        <v/>
      </c>
      <c r="T75" s="15" t="str">
        <f>IF('2014 Quote Calculator'!$AD75="-","-",IF('2014 Quote Calculator'!$AD75="","",ROUNDUP(IF(OR('2014 Quote Calculator'!$H75=$CF$6,'2014 Quote Calculator'!$H75=$CG$6,'2014 Quote Calculator'!$H75=$CH$6,'2014 Quote Calculator'!$H75=$CI$6),'2014 Quote Calculator'!$AD75,(1-$L75)*'2014 Quote Calculator'!$AD75),2)))</f>
        <v/>
      </c>
      <c r="U75" s="15" t="str">
        <f t="shared" si="35"/>
        <v/>
      </c>
      <c r="V75" s="132"/>
      <c r="W75" s="18" t="str">
        <f t="shared" si="36"/>
        <v/>
      </c>
      <c r="X75" s="18" t="str">
        <f t="shared" si="25"/>
        <v/>
      </c>
      <c r="Y75" s="18" t="str">
        <f t="shared" si="37"/>
        <v/>
      </c>
      <c r="Z75" s="18" t="str">
        <f t="shared" si="26"/>
        <v/>
      </c>
      <c r="AA75" s="18" t="str">
        <f t="shared" si="38"/>
        <v/>
      </c>
      <c r="AB75" s="15" t="str">
        <f t="shared" si="39"/>
        <v/>
      </c>
      <c r="AC75" s="15" t="str">
        <f t="shared" si="27"/>
        <v/>
      </c>
      <c r="AD75" s="15" t="str">
        <f t="shared" si="28"/>
        <v/>
      </c>
      <c r="AE75" s="7"/>
      <c r="AF75" s="8"/>
      <c r="AG75" s="12"/>
      <c r="AH75" s="13"/>
      <c r="AI75" s="12"/>
      <c r="AJ75" s="12"/>
      <c r="AO75" s="12"/>
      <c r="BR75" s="12"/>
      <c r="BS75" s="9"/>
      <c r="BT75" s="9"/>
      <c r="BX75" s="12"/>
      <c r="BY75" s="9"/>
      <c r="BZ75" s="9"/>
      <c r="CO75" s="144"/>
      <c r="CP75" s="145"/>
    </row>
    <row r="76" spans="1:94" s="64" customFormat="1" ht="51" customHeight="1" x14ac:dyDescent="0.25">
      <c r="A76" s="83"/>
      <c r="B76" s="83"/>
      <c r="C76" s="83"/>
      <c r="D76" s="83"/>
      <c r="E76" s="83"/>
      <c r="F76" s="83"/>
      <c r="G76" s="83"/>
      <c r="H76" s="83"/>
      <c r="I76" s="83"/>
      <c r="J76" s="84" t="str">
        <f t="shared" si="29"/>
        <v/>
      </c>
      <c r="K76" s="84" t="str">
        <f t="shared" si="30"/>
        <v/>
      </c>
      <c r="L76" s="150" t="str">
        <f t="shared" si="31"/>
        <v/>
      </c>
      <c r="M76" s="150" t="str">
        <f t="shared" si="24"/>
        <v/>
      </c>
      <c r="N76" s="82"/>
      <c r="O76" s="85" t="str">
        <f t="shared" si="32"/>
        <v/>
      </c>
      <c r="P76" s="82"/>
      <c r="Q76" s="15" t="str">
        <f t="shared" si="33"/>
        <v/>
      </c>
      <c r="R76" s="15" t="str">
        <f>IF('2014 Quote Calculator'!$AB76="-","-",IF('2014 Quote Calculator'!$AB76="","",ROUNDUP(IF(OR('2014 Quote Calculator'!$E76=$CF$6,'2014 Quote Calculator'!$E76=$CG$6,'2014 Quote Calculator'!$E76=$CH$6,'2014 Quote Calculator'!$E76=$CI$6),'2014 Quote Calculator'!$AB76,(1-$L76)*'2014 Quote Calculator'!$AB76),2)))</f>
        <v/>
      </c>
      <c r="S76" s="15" t="str">
        <f t="shared" si="34"/>
        <v/>
      </c>
      <c r="T76" s="15" t="str">
        <f>IF('2014 Quote Calculator'!$AD76="-","-",IF('2014 Quote Calculator'!$AD76="","",ROUNDUP(IF(OR('2014 Quote Calculator'!$H76=$CF$6,'2014 Quote Calculator'!$H76=$CG$6,'2014 Quote Calculator'!$H76=$CH$6,'2014 Quote Calculator'!$H76=$CI$6),'2014 Quote Calculator'!$AD76,(1-$L76)*'2014 Quote Calculator'!$AD76),2)))</f>
        <v/>
      </c>
      <c r="U76" s="15" t="str">
        <f t="shared" si="35"/>
        <v/>
      </c>
      <c r="V76" s="132"/>
      <c r="W76" s="18" t="str">
        <f t="shared" si="36"/>
        <v/>
      </c>
      <c r="X76" s="18" t="str">
        <f t="shared" si="25"/>
        <v/>
      </c>
      <c r="Y76" s="18" t="str">
        <f t="shared" si="37"/>
        <v/>
      </c>
      <c r="Z76" s="18" t="str">
        <f t="shared" si="26"/>
        <v/>
      </c>
      <c r="AA76" s="18" t="str">
        <f t="shared" si="38"/>
        <v/>
      </c>
      <c r="AB76" s="15" t="str">
        <f t="shared" si="39"/>
        <v/>
      </c>
      <c r="AC76" s="15" t="str">
        <f t="shared" si="27"/>
        <v/>
      </c>
      <c r="AD76" s="15" t="str">
        <f t="shared" si="28"/>
        <v/>
      </c>
      <c r="AE76" s="7"/>
      <c r="AF76" s="8"/>
      <c r="AG76" s="12"/>
      <c r="AH76" s="13"/>
      <c r="AI76" s="12"/>
      <c r="AJ76" s="12"/>
      <c r="AO76" s="12"/>
      <c r="BR76" s="12"/>
      <c r="BS76" s="9"/>
      <c r="BT76" s="9"/>
      <c r="BX76" s="12"/>
      <c r="BY76" s="9"/>
      <c r="BZ76" s="9"/>
      <c r="CO76" s="144"/>
      <c r="CP76" s="145"/>
    </row>
    <row r="77" spans="1:94" s="64" customFormat="1" ht="51" customHeight="1" x14ac:dyDescent="0.25">
      <c r="A77" s="83"/>
      <c r="B77" s="83"/>
      <c r="C77" s="83"/>
      <c r="D77" s="83"/>
      <c r="E77" s="83"/>
      <c r="F77" s="83"/>
      <c r="G77" s="83"/>
      <c r="H77" s="83"/>
      <c r="I77" s="83"/>
      <c r="J77" s="84" t="str">
        <f t="shared" si="29"/>
        <v/>
      </c>
      <c r="K77" s="84" t="str">
        <f t="shared" si="30"/>
        <v/>
      </c>
      <c r="L77" s="150" t="str">
        <f t="shared" si="31"/>
        <v/>
      </c>
      <c r="M77" s="150" t="str">
        <f t="shared" si="24"/>
        <v/>
      </c>
      <c r="N77" s="82"/>
      <c r="O77" s="85" t="str">
        <f t="shared" si="32"/>
        <v/>
      </c>
      <c r="P77" s="82"/>
      <c r="Q77" s="15" t="str">
        <f t="shared" si="33"/>
        <v/>
      </c>
      <c r="R77" s="15" t="str">
        <f>IF('2014 Quote Calculator'!$AB77="-","-",IF('2014 Quote Calculator'!$AB77="","",ROUNDUP(IF(OR('2014 Quote Calculator'!$E77=$CF$6,'2014 Quote Calculator'!$E77=$CG$6,'2014 Quote Calculator'!$E77=$CH$6,'2014 Quote Calculator'!$E77=$CI$6),'2014 Quote Calculator'!$AB77,(1-$L77)*'2014 Quote Calculator'!$AB77),2)))</f>
        <v/>
      </c>
      <c r="S77" s="15" t="str">
        <f t="shared" si="34"/>
        <v/>
      </c>
      <c r="T77" s="15" t="str">
        <f>IF('2014 Quote Calculator'!$AD77="-","-",IF('2014 Quote Calculator'!$AD77="","",ROUNDUP(IF(OR('2014 Quote Calculator'!$H77=$CF$6,'2014 Quote Calculator'!$H77=$CG$6,'2014 Quote Calculator'!$H77=$CH$6,'2014 Quote Calculator'!$H77=$CI$6),'2014 Quote Calculator'!$AD77,(1-$L77)*'2014 Quote Calculator'!$AD77),2)))</f>
        <v/>
      </c>
      <c r="U77" s="15" t="str">
        <f t="shared" si="35"/>
        <v/>
      </c>
      <c r="V77" s="132"/>
      <c r="W77" s="18" t="str">
        <f t="shared" si="36"/>
        <v/>
      </c>
      <c r="X77" s="18" t="str">
        <f t="shared" si="25"/>
        <v/>
      </c>
      <c r="Y77" s="18" t="str">
        <f t="shared" si="37"/>
        <v/>
      </c>
      <c r="Z77" s="18" t="str">
        <f t="shared" si="26"/>
        <v/>
      </c>
      <c r="AA77" s="18" t="str">
        <f t="shared" si="38"/>
        <v/>
      </c>
      <c r="AB77" s="15" t="str">
        <f t="shared" si="39"/>
        <v/>
      </c>
      <c r="AC77" s="15" t="str">
        <f t="shared" si="27"/>
        <v/>
      </c>
      <c r="AD77" s="15" t="str">
        <f t="shared" si="28"/>
        <v/>
      </c>
      <c r="AE77" s="7"/>
      <c r="AF77" s="8"/>
      <c r="AG77" s="12"/>
      <c r="AH77" s="13"/>
      <c r="AI77" s="12"/>
      <c r="AJ77" s="12"/>
      <c r="AO77" s="12"/>
      <c r="BR77" s="12"/>
      <c r="BS77" s="9"/>
      <c r="BT77" s="9"/>
      <c r="BX77" s="12"/>
      <c r="BY77" s="9"/>
      <c r="BZ77" s="9"/>
      <c r="CO77" s="144"/>
      <c r="CP77" s="145"/>
    </row>
    <row r="78" spans="1:94" s="64" customFormat="1" ht="51" customHeight="1" x14ac:dyDescent="0.25">
      <c r="A78" s="83"/>
      <c r="B78" s="83"/>
      <c r="C78" s="83"/>
      <c r="D78" s="83"/>
      <c r="E78" s="83"/>
      <c r="F78" s="83"/>
      <c r="G78" s="83"/>
      <c r="H78" s="83"/>
      <c r="I78" s="83"/>
      <c r="J78" s="84" t="str">
        <f t="shared" si="29"/>
        <v/>
      </c>
      <c r="K78" s="84" t="str">
        <f t="shared" si="30"/>
        <v/>
      </c>
      <c r="L78" s="150" t="str">
        <f t="shared" si="31"/>
        <v/>
      </c>
      <c r="M78" s="150" t="str">
        <f t="shared" si="24"/>
        <v/>
      </c>
      <c r="N78" s="82"/>
      <c r="O78" s="85" t="str">
        <f t="shared" si="32"/>
        <v/>
      </c>
      <c r="P78" s="82"/>
      <c r="Q78" s="15" t="str">
        <f t="shared" si="33"/>
        <v/>
      </c>
      <c r="R78" s="15" t="str">
        <f>IF('2014 Quote Calculator'!$AB78="-","-",IF('2014 Quote Calculator'!$AB78="","",ROUNDUP(IF(OR('2014 Quote Calculator'!$E78=$CF$6,'2014 Quote Calculator'!$E78=$CG$6,'2014 Quote Calculator'!$E78=$CH$6,'2014 Quote Calculator'!$E78=$CI$6),'2014 Quote Calculator'!$AB78,(1-$L78)*'2014 Quote Calculator'!$AB78),2)))</f>
        <v/>
      </c>
      <c r="S78" s="15" t="str">
        <f t="shared" si="34"/>
        <v/>
      </c>
      <c r="T78" s="15" t="str">
        <f>IF('2014 Quote Calculator'!$AD78="-","-",IF('2014 Quote Calculator'!$AD78="","",ROUNDUP(IF(OR('2014 Quote Calculator'!$H78=$CF$6,'2014 Quote Calculator'!$H78=$CG$6,'2014 Quote Calculator'!$H78=$CH$6,'2014 Quote Calculator'!$H78=$CI$6),'2014 Quote Calculator'!$AD78,(1-$L78)*'2014 Quote Calculator'!$AD78),2)))</f>
        <v/>
      </c>
      <c r="U78" s="15" t="str">
        <f t="shared" si="35"/>
        <v/>
      </c>
      <c r="V78" s="132"/>
      <c r="W78" s="18" t="str">
        <f t="shared" si="36"/>
        <v/>
      </c>
      <c r="X78" s="18" t="str">
        <f t="shared" si="25"/>
        <v/>
      </c>
      <c r="Y78" s="18" t="str">
        <f t="shared" si="37"/>
        <v/>
      </c>
      <c r="Z78" s="18" t="str">
        <f t="shared" si="26"/>
        <v/>
      </c>
      <c r="AA78" s="18" t="str">
        <f t="shared" si="38"/>
        <v/>
      </c>
      <c r="AB78" s="15" t="str">
        <f t="shared" si="39"/>
        <v/>
      </c>
      <c r="AC78" s="15" t="str">
        <f t="shared" si="27"/>
        <v/>
      </c>
      <c r="AD78" s="15" t="str">
        <f t="shared" si="28"/>
        <v/>
      </c>
      <c r="AE78" s="7"/>
      <c r="AF78" s="8"/>
      <c r="AG78" s="12"/>
      <c r="AH78" s="13"/>
      <c r="AI78" s="12"/>
      <c r="AJ78" s="12"/>
      <c r="AO78" s="12"/>
      <c r="BR78" s="12"/>
      <c r="BS78" s="9"/>
      <c r="BT78" s="9"/>
      <c r="BX78" s="12"/>
      <c r="BY78" s="9"/>
      <c r="BZ78" s="9"/>
      <c r="CO78" s="144"/>
      <c r="CP78" s="145"/>
    </row>
    <row r="79" spans="1:94" s="64" customFormat="1" ht="51" customHeight="1" x14ac:dyDescent="0.25">
      <c r="A79" s="83"/>
      <c r="B79" s="83"/>
      <c r="C79" s="83"/>
      <c r="D79" s="83"/>
      <c r="E79" s="83"/>
      <c r="F79" s="83"/>
      <c r="G79" s="83"/>
      <c r="H79" s="83"/>
      <c r="I79" s="83"/>
      <c r="J79" s="84" t="str">
        <f t="shared" si="29"/>
        <v/>
      </c>
      <c r="K79" s="84" t="str">
        <f t="shared" si="30"/>
        <v/>
      </c>
      <c r="L79" s="150" t="str">
        <f t="shared" si="31"/>
        <v/>
      </c>
      <c r="M79" s="150" t="str">
        <f t="shared" si="24"/>
        <v/>
      </c>
      <c r="N79" s="82"/>
      <c r="O79" s="85" t="str">
        <f t="shared" si="32"/>
        <v/>
      </c>
      <c r="P79" s="82"/>
      <c r="Q79" s="15" t="str">
        <f t="shared" si="33"/>
        <v/>
      </c>
      <c r="R79" s="15" t="str">
        <f>IF('2014 Quote Calculator'!$AB79="-","-",IF('2014 Quote Calculator'!$AB79="","",ROUNDUP(IF(OR('2014 Quote Calculator'!$E79=$CF$6,'2014 Quote Calculator'!$E79=$CG$6,'2014 Quote Calculator'!$E79=$CH$6,'2014 Quote Calculator'!$E79=$CI$6),'2014 Quote Calculator'!$AB79,(1-$L79)*'2014 Quote Calculator'!$AB79),2)))</f>
        <v/>
      </c>
      <c r="S79" s="15" t="str">
        <f t="shared" si="34"/>
        <v/>
      </c>
      <c r="T79" s="15" t="str">
        <f>IF('2014 Quote Calculator'!$AD79="-","-",IF('2014 Quote Calculator'!$AD79="","",ROUNDUP(IF(OR('2014 Quote Calculator'!$H79=$CF$6,'2014 Quote Calculator'!$H79=$CG$6,'2014 Quote Calculator'!$H79=$CH$6,'2014 Quote Calculator'!$H79=$CI$6),'2014 Quote Calculator'!$AD79,(1-$L79)*'2014 Quote Calculator'!$AD79),2)))</f>
        <v/>
      </c>
      <c r="U79" s="15" t="str">
        <f t="shared" si="35"/>
        <v/>
      </c>
      <c r="V79" s="132"/>
      <c r="W79" s="18" t="str">
        <f t="shared" si="36"/>
        <v/>
      </c>
      <c r="X79" s="18" t="str">
        <f t="shared" si="25"/>
        <v/>
      </c>
      <c r="Y79" s="18" t="str">
        <f t="shared" si="37"/>
        <v/>
      </c>
      <c r="Z79" s="18" t="str">
        <f t="shared" si="26"/>
        <v/>
      </c>
      <c r="AA79" s="18" t="str">
        <f t="shared" si="38"/>
        <v/>
      </c>
      <c r="AB79" s="15" t="str">
        <f t="shared" si="39"/>
        <v/>
      </c>
      <c r="AC79" s="15" t="str">
        <f t="shared" si="27"/>
        <v/>
      </c>
      <c r="AD79" s="15" t="str">
        <f t="shared" si="28"/>
        <v/>
      </c>
      <c r="AE79" s="7"/>
      <c r="AF79" s="8"/>
      <c r="AG79" s="12"/>
      <c r="AH79" s="13"/>
      <c r="AI79" s="12"/>
      <c r="AJ79" s="12"/>
      <c r="AO79" s="12"/>
      <c r="BR79" s="12"/>
      <c r="BS79" s="9"/>
      <c r="BT79" s="9"/>
      <c r="BX79" s="12"/>
      <c r="BY79" s="9"/>
      <c r="BZ79" s="9"/>
      <c r="CO79" s="144"/>
      <c r="CP79" s="145"/>
    </row>
    <row r="80" spans="1:94" s="64" customFormat="1" ht="51" customHeight="1" x14ac:dyDescent="0.25">
      <c r="A80" s="83"/>
      <c r="B80" s="83"/>
      <c r="C80" s="83"/>
      <c r="D80" s="83"/>
      <c r="E80" s="83"/>
      <c r="F80" s="83"/>
      <c r="G80" s="83"/>
      <c r="H80" s="83"/>
      <c r="I80" s="83"/>
      <c r="J80" s="84" t="str">
        <f t="shared" si="29"/>
        <v/>
      </c>
      <c r="K80" s="84" t="str">
        <f t="shared" si="30"/>
        <v/>
      </c>
      <c r="L80" s="150" t="str">
        <f t="shared" si="31"/>
        <v/>
      </c>
      <c r="M80" s="150" t="str">
        <f t="shared" si="24"/>
        <v/>
      </c>
      <c r="N80" s="82"/>
      <c r="O80" s="85" t="str">
        <f t="shared" si="32"/>
        <v/>
      </c>
      <c r="P80" s="82"/>
      <c r="Q80" s="15" t="str">
        <f t="shared" si="33"/>
        <v/>
      </c>
      <c r="R80" s="15" t="str">
        <f>IF('2014 Quote Calculator'!$AB80="-","-",IF('2014 Quote Calculator'!$AB80="","",ROUNDUP(IF(OR('2014 Quote Calculator'!$E80=$CF$6,'2014 Quote Calculator'!$E80=$CG$6,'2014 Quote Calculator'!$E80=$CH$6,'2014 Quote Calculator'!$E80=$CI$6),'2014 Quote Calculator'!$AB80,(1-$L80)*'2014 Quote Calculator'!$AB80),2)))</f>
        <v/>
      </c>
      <c r="S80" s="15" t="str">
        <f t="shared" si="34"/>
        <v/>
      </c>
      <c r="T80" s="15" t="str">
        <f>IF('2014 Quote Calculator'!$AD80="-","-",IF('2014 Quote Calculator'!$AD80="","",ROUNDUP(IF(OR('2014 Quote Calculator'!$H80=$CF$6,'2014 Quote Calculator'!$H80=$CG$6,'2014 Quote Calculator'!$H80=$CH$6,'2014 Quote Calculator'!$H80=$CI$6),'2014 Quote Calculator'!$AD80,(1-$L80)*'2014 Quote Calculator'!$AD80),2)))</f>
        <v/>
      </c>
      <c r="U80" s="15" t="str">
        <f t="shared" si="35"/>
        <v/>
      </c>
      <c r="V80" s="132"/>
      <c r="W80" s="18" t="str">
        <f t="shared" si="36"/>
        <v/>
      </c>
      <c r="X80" s="18" t="str">
        <f t="shared" si="25"/>
        <v/>
      </c>
      <c r="Y80" s="18" t="str">
        <f t="shared" si="37"/>
        <v/>
      </c>
      <c r="Z80" s="18" t="str">
        <f t="shared" si="26"/>
        <v/>
      </c>
      <c r="AA80" s="18" t="str">
        <f t="shared" si="38"/>
        <v/>
      </c>
      <c r="AB80" s="15" t="str">
        <f t="shared" si="39"/>
        <v/>
      </c>
      <c r="AC80" s="15" t="str">
        <f t="shared" si="27"/>
        <v/>
      </c>
      <c r="AD80" s="15" t="str">
        <f t="shared" si="28"/>
        <v/>
      </c>
      <c r="AE80" s="7"/>
      <c r="AF80" s="8"/>
      <c r="AG80" s="12"/>
      <c r="AH80" s="13"/>
      <c r="AI80" s="12"/>
      <c r="AJ80" s="12"/>
      <c r="AO80" s="12"/>
      <c r="BR80" s="12"/>
      <c r="BS80" s="9"/>
      <c r="BT80" s="9"/>
      <c r="BX80" s="12"/>
      <c r="BY80" s="9"/>
      <c r="BZ80" s="9"/>
      <c r="CO80" s="144"/>
      <c r="CP80" s="145"/>
    </row>
    <row r="81" spans="1:94" s="64" customFormat="1" ht="51" customHeight="1" x14ac:dyDescent="0.25">
      <c r="A81" s="83"/>
      <c r="B81" s="83"/>
      <c r="C81" s="83"/>
      <c r="D81" s="83"/>
      <c r="E81" s="83"/>
      <c r="F81" s="83"/>
      <c r="G81" s="83"/>
      <c r="H81" s="83"/>
      <c r="I81" s="83"/>
      <c r="J81" s="84" t="str">
        <f t="shared" si="29"/>
        <v/>
      </c>
      <c r="K81" s="84" t="str">
        <f t="shared" si="30"/>
        <v/>
      </c>
      <c r="L81" s="150" t="str">
        <f t="shared" si="31"/>
        <v/>
      </c>
      <c r="M81" s="150" t="str">
        <f t="shared" si="24"/>
        <v/>
      </c>
      <c r="N81" s="82"/>
      <c r="O81" s="85" t="str">
        <f t="shared" si="32"/>
        <v/>
      </c>
      <c r="P81" s="82"/>
      <c r="Q81" s="15" t="str">
        <f t="shared" si="33"/>
        <v/>
      </c>
      <c r="R81" s="15" t="str">
        <f>IF('2014 Quote Calculator'!$AB81="-","-",IF('2014 Quote Calculator'!$AB81="","",ROUNDUP(IF(OR('2014 Quote Calculator'!$E81=$CF$6,'2014 Quote Calculator'!$E81=$CG$6,'2014 Quote Calculator'!$E81=$CH$6,'2014 Quote Calculator'!$E81=$CI$6),'2014 Quote Calculator'!$AB81,(1-$L81)*'2014 Quote Calculator'!$AB81),2)))</f>
        <v/>
      </c>
      <c r="S81" s="15" t="str">
        <f t="shared" si="34"/>
        <v/>
      </c>
      <c r="T81" s="15" t="str">
        <f>IF('2014 Quote Calculator'!$AD81="-","-",IF('2014 Quote Calculator'!$AD81="","",ROUNDUP(IF(OR('2014 Quote Calculator'!$H81=$CF$6,'2014 Quote Calculator'!$H81=$CG$6,'2014 Quote Calculator'!$H81=$CH$6,'2014 Quote Calculator'!$H81=$CI$6),'2014 Quote Calculator'!$AD81,(1-$L81)*'2014 Quote Calculator'!$AD81),2)))</f>
        <v/>
      </c>
      <c r="U81" s="15" t="str">
        <f t="shared" si="35"/>
        <v/>
      </c>
      <c r="V81" s="132"/>
      <c r="W81" s="18" t="str">
        <f t="shared" si="36"/>
        <v/>
      </c>
      <c r="X81" s="18" t="str">
        <f t="shared" si="25"/>
        <v/>
      </c>
      <c r="Y81" s="18" t="str">
        <f t="shared" si="37"/>
        <v/>
      </c>
      <c r="Z81" s="18" t="str">
        <f t="shared" si="26"/>
        <v/>
      </c>
      <c r="AA81" s="18" t="str">
        <f t="shared" si="38"/>
        <v/>
      </c>
      <c r="AB81" s="15" t="str">
        <f t="shared" si="39"/>
        <v/>
      </c>
      <c r="AC81" s="15" t="str">
        <f t="shared" si="27"/>
        <v/>
      </c>
      <c r="AD81" s="15" t="str">
        <f t="shared" si="28"/>
        <v/>
      </c>
      <c r="AE81" s="7"/>
      <c r="AF81" s="8"/>
      <c r="AG81" s="12"/>
      <c r="AH81" s="13"/>
      <c r="AI81" s="12"/>
      <c r="AJ81" s="12"/>
      <c r="AO81" s="12"/>
      <c r="BR81" s="12"/>
      <c r="BS81" s="9"/>
      <c r="BT81" s="9"/>
      <c r="BX81" s="12"/>
      <c r="BY81" s="9"/>
      <c r="BZ81" s="9"/>
      <c r="CO81" s="144"/>
      <c r="CP81" s="145"/>
    </row>
    <row r="82" spans="1:94" s="64" customFormat="1" ht="51" customHeight="1" x14ac:dyDescent="0.25">
      <c r="A82" s="83"/>
      <c r="B82" s="83"/>
      <c r="C82" s="83"/>
      <c r="D82" s="83"/>
      <c r="E82" s="83"/>
      <c r="F82" s="83"/>
      <c r="G82" s="83"/>
      <c r="H82" s="83"/>
      <c r="I82" s="83"/>
      <c r="J82" s="84" t="str">
        <f t="shared" si="29"/>
        <v/>
      </c>
      <c r="K82" s="84" t="str">
        <f t="shared" si="30"/>
        <v/>
      </c>
      <c r="L82" s="150" t="str">
        <f t="shared" si="31"/>
        <v/>
      </c>
      <c r="M82" s="150" t="str">
        <f t="shared" si="24"/>
        <v/>
      </c>
      <c r="N82" s="82"/>
      <c r="O82" s="85" t="str">
        <f t="shared" si="32"/>
        <v/>
      </c>
      <c r="P82" s="82"/>
      <c r="Q82" s="15" t="str">
        <f t="shared" si="33"/>
        <v/>
      </c>
      <c r="R82" s="15" t="str">
        <f>IF('2014 Quote Calculator'!$AB82="-","-",IF('2014 Quote Calculator'!$AB82="","",ROUNDUP(IF(OR('2014 Quote Calculator'!$E82=$CF$6,'2014 Quote Calculator'!$E82=$CG$6,'2014 Quote Calculator'!$E82=$CH$6,'2014 Quote Calculator'!$E82=$CI$6),'2014 Quote Calculator'!$AB82,(1-$L82)*'2014 Quote Calculator'!$AB82),2)))</f>
        <v/>
      </c>
      <c r="S82" s="15" t="str">
        <f t="shared" si="34"/>
        <v/>
      </c>
      <c r="T82" s="15" t="str">
        <f>IF('2014 Quote Calculator'!$AD82="-","-",IF('2014 Quote Calculator'!$AD82="","",ROUNDUP(IF(OR('2014 Quote Calculator'!$H82=$CF$6,'2014 Quote Calculator'!$H82=$CG$6,'2014 Quote Calculator'!$H82=$CH$6,'2014 Quote Calculator'!$H82=$CI$6),'2014 Quote Calculator'!$AD82,(1-$L82)*'2014 Quote Calculator'!$AD82),2)))</f>
        <v/>
      </c>
      <c r="U82" s="15" t="str">
        <f t="shared" si="35"/>
        <v/>
      </c>
      <c r="V82" s="132"/>
      <c r="W82" s="18" t="str">
        <f t="shared" si="36"/>
        <v/>
      </c>
      <c r="X82" s="18" t="str">
        <f t="shared" si="25"/>
        <v/>
      </c>
      <c r="Y82" s="18" t="str">
        <f t="shared" si="37"/>
        <v/>
      </c>
      <c r="Z82" s="18" t="str">
        <f t="shared" si="26"/>
        <v/>
      </c>
      <c r="AA82" s="18" t="str">
        <f t="shared" si="38"/>
        <v/>
      </c>
      <c r="AB82" s="15" t="str">
        <f t="shared" si="39"/>
        <v/>
      </c>
      <c r="AC82" s="15" t="str">
        <f t="shared" si="27"/>
        <v/>
      </c>
      <c r="AD82" s="15" t="str">
        <f t="shared" si="28"/>
        <v/>
      </c>
      <c r="AE82" s="7"/>
      <c r="AF82" s="8"/>
      <c r="AG82" s="12"/>
      <c r="AH82" s="13"/>
      <c r="AI82" s="12"/>
      <c r="AJ82" s="12"/>
      <c r="AO82" s="12"/>
      <c r="BR82" s="12"/>
      <c r="BS82" s="9"/>
      <c r="BT82" s="9"/>
      <c r="BX82" s="12"/>
      <c r="BY82" s="9"/>
      <c r="BZ82" s="9"/>
      <c r="CO82" s="144"/>
      <c r="CP82" s="145"/>
    </row>
    <row r="83" spans="1:94" s="64" customFormat="1" ht="51" customHeight="1" x14ac:dyDescent="0.25">
      <c r="A83" s="83"/>
      <c r="B83" s="83"/>
      <c r="C83" s="83"/>
      <c r="D83" s="83"/>
      <c r="E83" s="83"/>
      <c r="F83" s="83"/>
      <c r="G83" s="83"/>
      <c r="H83" s="83"/>
      <c r="I83" s="83"/>
      <c r="J83" s="84" t="str">
        <f t="shared" si="29"/>
        <v/>
      </c>
      <c r="K83" s="84" t="str">
        <f t="shared" si="30"/>
        <v/>
      </c>
      <c r="L83" s="150" t="str">
        <f t="shared" si="31"/>
        <v/>
      </c>
      <c r="M83" s="150" t="str">
        <f t="shared" si="24"/>
        <v/>
      </c>
      <c r="N83" s="82"/>
      <c r="O83" s="85" t="str">
        <f t="shared" si="32"/>
        <v/>
      </c>
      <c r="P83" s="82"/>
      <c r="Q83" s="15" t="str">
        <f t="shared" si="33"/>
        <v/>
      </c>
      <c r="R83" s="15" t="str">
        <f>IF('2014 Quote Calculator'!$AB83="-","-",IF('2014 Quote Calculator'!$AB83="","",ROUNDUP(IF(OR('2014 Quote Calculator'!$E83=$CF$6,'2014 Quote Calculator'!$E83=$CG$6,'2014 Quote Calculator'!$E83=$CH$6,'2014 Quote Calculator'!$E83=$CI$6),'2014 Quote Calculator'!$AB83,(1-$L83)*'2014 Quote Calculator'!$AB83),2)))</f>
        <v/>
      </c>
      <c r="S83" s="15" t="str">
        <f t="shared" si="34"/>
        <v/>
      </c>
      <c r="T83" s="15" t="str">
        <f>IF('2014 Quote Calculator'!$AD83="-","-",IF('2014 Quote Calculator'!$AD83="","",ROUNDUP(IF(OR('2014 Quote Calculator'!$H83=$CF$6,'2014 Quote Calculator'!$H83=$CG$6,'2014 Quote Calculator'!$H83=$CH$6,'2014 Quote Calculator'!$H83=$CI$6),'2014 Quote Calculator'!$AD83,(1-$L83)*'2014 Quote Calculator'!$AD83),2)))</f>
        <v/>
      </c>
      <c r="U83" s="15" t="str">
        <f t="shared" si="35"/>
        <v/>
      </c>
      <c r="V83" s="132"/>
      <c r="W83" s="18" t="str">
        <f t="shared" si="36"/>
        <v/>
      </c>
      <c r="X83" s="18" t="str">
        <f t="shared" si="25"/>
        <v/>
      </c>
      <c r="Y83" s="18" t="str">
        <f t="shared" si="37"/>
        <v/>
      </c>
      <c r="Z83" s="18" t="str">
        <f t="shared" si="26"/>
        <v/>
      </c>
      <c r="AA83" s="18" t="str">
        <f t="shared" si="38"/>
        <v/>
      </c>
      <c r="AB83" s="15" t="str">
        <f t="shared" si="39"/>
        <v/>
      </c>
      <c r="AC83" s="15" t="str">
        <f t="shared" si="27"/>
        <v/>
      </c>
      <c r="AD83" s="15" t="str">
        <f t="shared" si="28"/>
        <v/>
      </c>
      <c r="AE83" s="7"/>
      <c r="AF83" s="8"/>
      <c r="AG83" s="12"/>
      <c r="AH83" s="13"/>
      <c r="AI83" s="12"/>
      <c r="AJ83" s="12"/>
      <c r="AO83" s="12"/>
      <c r="BR83" s="12"/>
      <c r="BS83" s="9"/>
      <c r="BT83" s="9"/>
      <c r="BX83" s="12"/>
      <c r="BY83" s="9"/>
      <c r="BZ83" s="9"/>
      <c r="CO83" s="144"/>
      <c r="CP83" s="145"/>
    </row>
    <row r="84" spans="1:94" s="64" customFormat="1" ht="51" customHeight="1" x14ac:dyDescent="0.25">
      <c r="A84" s="83"/>
      <c r="B84" s="83"/>
      <c r="C84" s="83"/>
      <c r="D84" s="83"/>
      <c r="E84" s="83"/>
      <c r="F84" s="83"/>
      <c r="G84" s="83"/>
      <c r="H84" s="83"/>
      <c r="I84" s="83"/>
      <c r="J84" s="84" t="str">
        <f t="shared" si="29"/>
        <v/>
      </c>
      <c r="K84" s="84" t="str">
        <f t="shared" si="30"/>
        <v/>
      </c>
      <c r="L84" s="150" t="str">
        <f t="shared" si="31"/>
        <v/>
      </c>
      <c r="M84" s="150" t="str">
        <f t="shared" si="24"/>
        <v/>
      </c>
      <c r="N84" s="82"/>
      <c r="O84" s="85" t="str">
        <f t="shared" si="32"/>
        <v/>
      </c>
      <c r="P84" s="82"/>
      <c r="Q84" s="15" t="str">
        <f t="shared" si="33"/>
        <v/>
      </c>
      <c r="R84" s="15" t="str">
        <f>IF('2014 Quote Calculator'!$AB84="-","-",IF('2014 Quote Calculator'!$AB84="","",ROUNDUP(IF(OR('2014 Quote Calculator'!$E84=$CF$6,'2014 Quote Calculator'!$E84=$CG$6,'2014 Quote Calculator'!$E84=$CH$6,'2014 Quote Calculator'!$E84=$CI$6),'2014 Quote Calculator'!$AB84,(1-$L84)*'2014 Quote Calculator'!$AB84),2)))</f>
        <v/>
      </c>
      <c r="S84" s="15" t="str">
        <f t="shared" si="34"/>
        <v/>
      </c>
      <c r="T84" s="15" t="str">
        <f>IF('2014 Quote Calculator'!$AD84="-","-",IF('2014 Quote Calculator'!$AD84="","",ROUNDUP(IF(OR('2014 Quote Calculator'!$H84=$CF$6,'2014 Quote Calculator'!$H84=$CG$6,'2014 Quote Calculator'!$H84=$CH$6,'2014 Quote Calculator'!$H84=$CI$6),'2014 Quote Calculator'!$AD84,(1-$L84)*'2014 Quote Calculator'!$AD84),2)))</f>
        <v/>
      </c>
      <c r="U84" s="15" t="str">
        <f t="shared" si="35"/>
        <v/>
      </c>
      <c r="V84" s="132"/>
      <c r="W84" s="18" t="str">
        <f t="shared" si="36"/>
        <v/>
      </c>
      <c r="X84" s="18" t="str">
        <f t="shared" si="25"/>
        <v/>
      </c>
      <c r="Y84" s="18" t="str">
        <f t="shared" si="37"/>
        <v/>
      </c>
      <c r="Z84" s="18" t="str">
        <f t="shared" si="26"/>
        <v/>
      </c>
      <c r="AA84" s="18" t="str">
        <f t="shared" si="38"/>
        <v/>
      </c>
      <c r="AB84" s="15" t="str">
        <f t="shared" si="39"/>
        <v/>
      </c>
      <c r="AC84" s="15" t="str">
        <f t="shared" si="27"/>
        <v/>
      </c>
      <c r="AD84" s="15" t="str">
        <f t="shared" si="28"/>
        <v/>
      </c>
      <c r="AE84" s="7"/>
      <c r="AF84" s="8"/>
      <c r="AG84" s="12"/>
      <c r="AH84" s="13"/>
      <c r="AI84" s="12"/>
      <c r="AJ84" s="12"/>
      <c r="AO84" s="12"/>
      <c r="BR84" s="12"/>
      <c r="BS84" s="9"/>
      <c r="BT84" s="9"/>
      <c r="BX84" s="12"/>
      <c r="BY84" s="9"/>
      <c r="BZ84" s="9"/>
      <c r="CO84" s="144"/>
      <c r="CP84" s="145"/>
    </row>
    <row r="85" spans="1:94" s="64" customFormat="1" ht="51" customHeight="1" x14ac:dyDescent="0.25">
      <c r="A85" s="83"/>
      <c r="B85" s="83"/>
      <c r="C85" s="83"/>
      <c r="D85" s="83"/>
      <c r="E85" s="83"/>
      <c r="F85" s="83"/>
      <c r="G85" s="83"/>
      <c r="H85" s="83"/>
      <c r="I85" s="83"/>
      <c r="J85" s="84" t="str">
        <f t="shared" si="29"/>
        <v/>
      </c>
      <c r="K85" s="84" t="str">
        <f t="shared" si="30"/>
        <v/>
      </c>
      <c r="L85" s="150" t="str">
        <f t="shared" si="31"/>
        <v/>
      </c>
      <c r="M85" s="150" t="str">
        <f t="shared" si="24"/>
        <v/>
      </c>
      <c r="N85" s="82"/>
      <c r="O85" s="85" t="str">
        <f t="shared" si="32"/>
        <v/>
      </c>
      <c r="P85" s="82"/>
      <c r="Q85" s="15" t="str">
        <f t="shared" si="33"/>
        <v/>
      </c>
      <c r="R85" s="15" t="str">
        <f>IF('2014 Quote Calculator'!$AB85="-","-",IF('2014 Quote Calculator'!$AB85="","",ROUNDUP(IF(OR('2014 Quote Calculator'!$E85=$CF$6,'2014 Quote Calculator'!$E85=$CG$6,'2014 Quote Calculator'!$E85=$CH$6,'2014 Quote Calculator'!$E85=$CI$6),'2014 Quote Calculator'!$AB85,(1-$L85)*'2014 Quote Calculator'!$AB85),2)))</f>
        <v/>
      </c>
      <c r="S85" s="15" t="str">
        <f t="shared" si="34"/>
        <v/>
      </c>
      <c r="T85" s="15" t="str">
        <f>IF('2014 Quote Calculator'!$AD85="-","-",IF('2014 Quote Calculator'!$AD85="","",ROUNDUP(IF(OR('2014 Quote Calculator'!$H85=$CF$6,'2014 Quote Calculator'!$H85=$CG$6,'2014 Quote Calculator'!$H85=$CH$6,'2014 Quote Calculator'!$H85=$CI$6),'2014 Quote Calculator'!$AD85,(1-$L85)*'2014 Quote Calculator'!$AD85),2)))</f>
        <v/>
      </c>
      <c r="U85" s="15" t="str">
        <f t="shared" si="35"/>
        <v/>
      </c>
      <c r="V85" s="132"/>
      <c r="W85" s="18" t="str">
        <f t="shared" si="36"/>
        <v/>
      </c>
      <c r="X85" s="18" t="str">
        <f t="shared" si="25"/>
        <v/>
      </c>
      <c r="Y85" s="18" t="str">
        <f t="shared" si="37"/>
        <v/>
      </c>
      <c r="Z85" s="18" t="str">
        <f t="shared" si="26"/>
        <v/>
      </c>
      <c r="AA85" s="18" t="str">
        <f t="shared" si="38"/>
        <v/>
      </c>
      <c r="AB85" s="15" t="str">
        <f t="shared" si="39"/>
        <v/>
      </c>
      <c r="AC85" s="15" t="str">
        <f t="shared" si="27"/>
        <v/>
      </c>
      <c r="AD85" s="15" t="str">
        <f t="shared" si="28"/>
        <v/>
      </c>
      <c r="AE85" s="7"/>
      <c r="AF85" s="8"/>
      <c r="AG85" s="12"/>
      <c r="AH85" s="13"/>
      <c r="AI85" s="12"/>
      <c r="AJ85" s="12"/>
      <c r="AO85" s="12"/>
      <c r="BR85" s="12"/>
      <c r="BS85" s="9"/>
      <c r="BT85" s="9"/>
      <c r="BX85" s="12"/>
      <c r="BY85" s="9"/>
      <c r="BZ85" s="9"/>
      <c r="CO85" s="144"/>
      <c r="CP85" s="145"/>
    </row>
    <row r="86" spans="1:94" s="64" customFormat="1" ht="51" customHeight="1" x14ac:dyDescent="0.25">
      <c r="A86" s="83"/>
      <c r="B86" s="83"/>
      <c r="C86" s="83"/>
      <c r="D86" s="83"/>
      <c r="E86" s="83"/>
      <c r="F86" s="83"/>
      <c r="G86" s="83"/>
      <c r="H86" s="83"/>
      <c r="I86" s="83"/>
      <c r="J86" s="84" t="str">
        <f t="shared" si="29"/>
        <v/>
      </c>
      <c r="K86" s="84" t="str">
        <f t="shared" si="30"/>
        <v/>
      </c>
      <c r="L86" s="150" t="str">
        <f t="shared" si="31"/>
        <v/>
      </c>
      <c r="M86" s="150" t="str">
        <f t="shared" si="24"/>
        <v/>
      </c>
      <c r="N86" s="82"/>
      <c r="O86" s="85" t="str">
        <f t="shared" si="32"/>
        <v/>
      </c>
      <c r="P86" s="82"/>
      <c r="Q86" s="15" t="str">
        <f t="shared" si="33"/>
        <v/>
      </c>
      <c r="R86" s="15" t="str">
        <f>IF('2014 Quote Calculator'!$AB86="-","-",IF('2014 Quote Calculator'!$AB86="","",ROUNDUP(IF(OR('2014 Quote Calculator'!$E86=$CF$6,'2014 Quote Calculator'!$E86=$CG$6,'2014 Quote Calculator'!$E86=$CH$6,'2014 Quote Calculator'!$E86=$CI$6),'2014 Quote Calculator'!$AB86,(1-$L86)*'2014 Quote Calculator'!$AB86),2)))</f>
        <v/>
      </c>
      <c r="S86" s="15" t="str">
        <f t="shared" si="34"/>
        <v/>
      </c>
      <c r="T86" s="15" t="str">
        <f>IF('2014 Quote Calculator'!$AD86="-","-",IF('2014 Quote Calculator'!$AD86="","",ROUNDUP(IF(OR('2014 Quote Calculator'!$H86=$CF$6,'2014 Quote Calculator'!$H86=$CG$6,'2014 Quote Calculator'!$H86=$CH$6,'2014 Quote Calculator'!$H86=$CI$6),'2014 Quote Calculator'!$AD86,(1-$L86)*'2014 Quote Calculator'!$AD86),2)))</f>
        <v/>
      </c>
      <c r="U86" s="15" t="str">
        <f t="shared" si="35"/>
        <v/>
      </c>
      <c r="V86" s="132"/>
      <c r="W86" s="18" t="str">
        <f t="shared" si="36"/>
        <v/>
      </c>
      <c r="X86" s="18" t="str">
        <f t="shared" si="25"/>
        <v/>
      </c>
      <c r="Y86" s="18" t="str">
        <f t="shared" si="37"/>
        <v/>
      </c>
      <c r="Z86" s="18" t="str">
        <f t="shared" si="26"/>
        <v/>
      </c>
      <c r="AA86" s="18" t="str">
        <f t="shared" si="38"/>
        <v/>
      </c>
      <c r="AB86" s="15" t="str">
        <f t="shared" si="39"/>
        <v/>
      </c>
      <c r="AC86" s="15" t="str">
        <f t="shared" si="27"/>
        <v/>
      </c>
      <c r="AD86" s="15" t="str">
        <f t="shared" si="28"/>
        <v/>
      </c>
      <c r="AE86" s="7"/>
      <c r="AF86" s="8"/>
      <c r="AG86" s="12"/>
      <c r="AH86" s="13"/>
      <c r="AI86" s="12"/>
      <c r="AJ86" s="12"/>
      <c r="AO86" s="12"/>
      <c r="BR86" s="12"/>
      <c r="BS86" s="9"/>
      <c r="BT86" s="9"/>
      <c r="BX86" s="12"/>
      <c r="BY86" s="9"/>
      <c r="BZ86" s="9"/>
      <c r="CO86" s="144"/>
      <c r="CP86" s="145"/>
    </row>
    <row r="87" spans="1:94" s="64" customFormat="1" ht="51" customHeight="1" x14ac:dyDescent="0.25">
      <c r="A87" s="83"/>
      <c r="B87" s="83"/>
      <c r="C87" s="83"/>
      <c r="D87" s="83"/>
      <c r="E87" s="83"/>
      <c r="F87" s="83"/>
      <c r="G87" s="83"/>
      <c r="H87" s="83"/>
      <c r="I87" s="83"/>
      <c r="J87" s="84" t="str">
        <f t="shared" si="29"/>
        <v/>
      </c>
      <c r="K87" s="84" t="str">
        <f t="shared" si="30"/>
        <v/>
      </c>
      <c r="L87" s="150" t="str">
        <f t="shared" si="31"/>
        <v/>
      </c>
      <c r="M87" s="150" t="str">
        <f t="shared" si="24"/>
        <v/>
      </c>
      <c r="N87" s="82"/>
      <c r="O87" s="85" t="str">
        <f t="shared" si="32"/>
        <v/>
      </c>
      <c r="P87" s="82"/>
      <c r="Q87" s="15" t="str">
        <f t="shared" si="33"/>
        <v/>
      </c>
      <c r="R87" s="15" t="str">
        <f>IF('2014 Quote Calculator'!$AB87="-","-",IF('2014 Quote Calculator'!$AB87="","",ROUNDUP(IF(OR('2014 Quote Calculator'!$E87=$CF$6,'2014 Quote Calculator'!$E87=$CG$6,'2014 Quote Calculator'!$E87=$CH$6,'2014 Quote Calculator'!$E87=$CI$6),'2014 Quote Calculator'!$AB87,(1-$L87)*'2014 Quote Calculator'!$AB87),2)))</f>
        <v/>
      </c>
      <c r="S87" s="15" t="str">
        <f t="shared" si="34"/>
        <v/>
      </c>
      <c r="T87" s="15" t="str">
        <f>IF('2014 Quote Calculator'!$AD87="-","-",IF('2014 Quote Calculator'!$AD87="","",ROUNDUP(IF(OR('2014 Quote Calculator'!$H87=$CF$6,'2014 Quote Calculator'!$H87=$CG$6,'2014 Quote Calculator'!$H87=$CH$6,'2014 Quote Calculator'!$H87=$CI$6),'2014 Quote Calculator'!$AD87,(1-$L87)*'2014 Quote Calculator'!$AD87),2)))</f>
        <v/>
      </c>
      <c r="U87" s="15" t="str">
        <f t="shared" si="35"/>
        <v/>
      </c>
      <c r="V87" s="132"/>
      <c r="W87" s="18" t="str">
        <f t="shared" si="36"/>
        <v/>
      </c>
      <c r="X87" s="18" t="str">
        <f t="shared" si="25"/>
        <v/>
      </c>
      <c r="Y87" s="18" t="str">
        <f t="shared" si="37"/>
        <v/>
      </c>
      <c r="Z87" s="18" t="str">
        <f t="shared" si="26"/>
        <v/>
      </c>
      <c r="AA87" s="18" t="str">
        <f t="shared" si="38"/>
        <v/>
      </c>
      <c r="AB87" s="15" t="str">
        <f t="shared" si="39"/>
        <v/>
      </c>
      <c r="AC87" s="15" t="str">
        <f t="shared" si="27"/>
        <v/>
      </c>
      <c r="AD87" s="15" t="str">
        <f t="shared" si="28"/>
        <v/>
      </c>
      <c r="AE87" s="7"/>
      <c r="AF87" s="8"/>
      <c r="AG87" s="12"/>
      <c r="AH87" s="13"/>
      <c r="AI87" s="12"/>
      <c r="AJ87" s="12"/>
      <c r="AO87" s="12"/>
      <c r="BR87" s="12"/>
      <c r="BS87" s="9"/>
      <c r="BT87" s="9"/>
      <c r="BX87" s="12"/>
      <c r="BY87" s="9"/>
      <c r="BZ87" s="9"/>
      <c r="CO87" s="144"/>
      <c r="CP87" s="145"/>
    </row>
    <row r="88" spans="1:94" s="64" customFormat="1" ht="51" customHeight="1" x14ac:dyDescent="0.25">
      <c r="A88" s="83"/>
      <c r="B88" s="83"/>
      <c r="C88" s="83"/>
      <c r="D88" s="83"/>
      <c r="E88" s="83"/>
      <c r="F88" s="83"/>
      <c r="G88" s="83"/>
      <c r="H88" s="83"/>
      <c r="I88" s="83"/>
      <c r="J88" s="84" t="str">
        <f t="shared" si="29"/>
        <v/>
      </c>
      <c r="K88" s="84" t="str">
        <f t="shared" si="30"/>
        <v/>
      </c>
      <c r="L88" s="150" t="str">
        <f t="shared" si="31"/>
        <v/>
      </c>
      <c r="M88" s="150" t="str">
        <f t="shared" si="24"/>
        <v/>
      </c>
      <c r="N88" s="82"/>
      <c r="O88" s="85" t="str">
        <f t="shared" si="32"/>
        <v/>
      </c>
      <c r="P88" s="82"/>
      <c r="Q88" s="15" t="str">
        <f t="shared" si="33"/>
        <v/>
      </c>
      <c r="R88" s="15" t="str">
        <f>IF('2014 Quote Calculator'!$AB88="-","-",IF('2014 Quote Calculator'!$AB88="","",ROUNDUP(IF(OR('2014 Quote Calculator'!$E88=$CF$6,'2014 Quote Calculator'!$E88=$CG$6,'2014 Quote Calculator'!$E88=$CH$6,'2014 Quote Calculator'!$E88=$CI$6),'2014 Quote Calculator'!$AB88,(1-$L88)*'2014 Quote Calculator'!$AB88),2)))</f>
        <v/>
      </c>
      <c r="S88" s="15" t="str">
        <f t="shared" si="34"/>
        <v/>
      </c>
      <c r="T88" s="15" t="str">
        <f>IF('2014 Quote Calculator'!$AD88="-","-",IF('2014 Quote Calculator'!$AD88="","",ROUNDUP(IF(OR('2014 Quote Calculator'!$H88=$CF$6,'2014 Quote Calculator'!$H88=$CG$6,'2014 Quote Calculator'!$H88=$CH$6,'2014 Quote Calculator'!$H88=$CI$6),'2014 Quote Calculator'!$AD88,(1-$L88)*'2014 Quote Calculator'!$AD88),2)))</f>
        <v/>
      </c>
      <c r="U88" s="15" t="str">
        <f t="shared" si="35"/>
        <v/>
      </c>
      <c r="V88" s="132"/>
      <c r="W88" s="18" t="str">
        <f t="shared" si="36"/>
        <v/>
      </c>
      <c r="X88" s="18" t="str">
        <f t="shared" si="25"/>
        <v/>
      </c>
      <c r="Y88" s="18" t="str">
        <f t="shared" si="37"/>
        <v/>
      </c>
      <c r="Z88" s="18" t="str">
        <f t="shared" si="26"/>
        <v/>
      </c>
      <c r="AA88" s="18" t="str">
        <f t="shared" si="38"/>
        <v/>
      </c>
      <c r="AB88" s="15" t="str">
        <f t="shared" si="39"/>
        <v/>
      </c>
      <c r="AC88" s="15" t="str">
        <f t="shared" si="27"/>
        <v/>
      </c>
      <c r="AD88" s="15" t="str">
        <f t="shared" si="28"/>
        <v/>
      </c>
      <c r="AE88" s="7"/>
      <c r="AF88" s="8"/>
      <c r="AG88" s="12"/>
      <c r="AH88" s="13"/>
      <c r="AI88" s="12"/>
      <c r="AJ88" s="12"/>
      <c r="AO88" s="12"/>
      <c r="BR88" s="12"/>
      <c r="BS88" s="9"/>
      <c r="BT88" s="9"/>
      <c r="BX88" s="12"/>
      <c r="BY88" s="9"/>
      <c r="BZ88" s="9"/>
      <c r="CO88" s="144"/>
      <c r="CP88" s="145"/>
    </row>
    <row r="89" spans="1:94" s="64" customFormat="1" ht="51" customHeight="1" x14ac:dyDescent="0.25">
      <c r="A89" s="83"/>
      <c r="B89" s="83"/>
      <c r="C89" s="83"/>
      <c r="D89" s="83"/>
      <c r="E89" s="83"/>
      <c r="F89" s="83"/>
      <c r="G89" s="83"/>
      <c r="H89" s="83"/>
      <c r="I89" s="83"/>
      <c r="J89" s="84" t="str">
        <f t="shared" si="29"/>
        <v/>
      </c>
      <c r="K89" s="84" t="str">
        <f t="shared" si="30"/>
        <v/>
      </c>
      <c r="L89" s="150" t="str">
        <f t="shared" si="31"/>
        <v/>
      </c>
      <c r="M89" s="150" t="str">
        <f t="shared" si="24"/>
        <v/>
      </c>
      <c r="N89" s="82"/>
      <c r="O89" s="85" t="str">
        <f t="shared" si="32"/>
        <v/>
      </c>
      <c r="P89" s="82"/>
      <c r="Q89" s="15" t="str">
        <f t="shared" si="33"/>
        <v/>
      </c>
      <c r="R89" s="15" t="str">
        <f>IF('2014 Quote Calculator'!$AB89="-","-",IF('2014 Quote Calculator'!$AB89="","",ROUNDUP(IF(OR('2014 Quote Calculator'!$E89=$CF$6,'2014 Quote Calculator'!$E89=$CG$6,'2014 Quote Calculator'!$E89=$CH$6,'2014 Quote Calculator'!$E89=$CI$6),'2014 Quote Calculator'!$AB89,(1-$L89)*'2014 Quote Calculator'!$AB89),2)))</f>
        <v/>
      </c>
      <c r="S89" s="15" t="str">
        <f t="shared" si="34"/>
        <v/>
      </c>
      <c r="T89" s="15" t="str">
        <f>IF('2014 Quote Calculator'!$AD89="-","-",IF('2014 Quote Calculator'!$AD89="","",ROUNDUP(IF(OR('2014 Quote Calculator'!$H89=$CF$6,'2014 Quote Calculator'!$H89=$CG$6,'2014 Quote Calculator'!$H89=$CH$6,'2014 Quote Calculator'!$H89=$CI$6),'2014 Quote Calculator'!$AD89,(1-$L89)*'2014 Quote Calculator'!$AD89),2)))</f>
        <v/>
      </c>
      <c r="U89" s="15" t="str">
        <f t="shared" si="35"/>
        <v/>
      </c>
      <c r="V89" s="132"/>
      <c r="W89" s="18" t="str">
        <f t="shared" si="36"/>
        <v/>
      </c>
      <c r="X89" s="18" t="str">
        <f t="shared" si="25"/>
        <v/>
      </c>
      <c r="Y89" s="18" t="str">
        <f t="shared" si="37"/>
        <v/>
      </c>
      <c r="Z89" s="18" t="str">
        <f t="shared" si="26"/>
        <v/>
      </c>
      <c r="AA89" s="18" t="str">
        <f t="shared" si="38"/>
        <v/>
      </c>
      <c r="AB89" s="15" t="str">
        <f t="shared" si="39"/>
        <v/>
      </c>
      <c r="AC89" s="15" t="str">
        <f t="shared" si="27"/>
        <v/>
      </c>
      <c r="AD89" s="15" t="str">
        <f t="shared" si="28"/>
        <v/>
      </c>
      <c r="AE89" s="7"/>
      <c r="AF89" s="8"/>
      <c r="AG89" s="12"/>
      <c r="AH89" s="13"/>
      <c r="AI89" s="12"/>
      <c r="AJ89" s="12"/>
      <c r="AO89" s="12"/>
      <c r="BR89" s="12"/>
      <c r="BS89" s="9"/>
      <c r="BT89" s="9"/>
      <c r="BX89" s="12"/>
      <c r="BY89" s="9"/>
      <c r="BZ89" s="9"/>
      <c r="CO89" s="144"/>
      <c r="CP89" s="145"/>
    </row>
    <row r="90" spans="1:94" s="64" customFormat="1" ht="51" customHeight="1" x14ac:dyDescent="0.25">
      <c r="A90" s="83"/>
      <c r="B90" s="83"/>
      <c r="C90" s="83"/>
      <c r="D90" s="83"/>
      <c r="E90" s="83"/>
      <c r="F90" s="83"/>
      <c r="G90" s="83"/>
      <c r="H90" s="83"/>
      <c r="I90" s="83"/>
      <c r="J90" s="84" t="str">
        <f t="shared" si="29"/>
        <v/>
      </c>
      <c r="K90" s="84" t="str">
        <f t="shared" si="30"/>
        <v/>
      </c>
      <c r="L90" s="150" t="str">
        <f t="shared" si="31"/>
        <v/>
      </c>
      <c r="M90" s="150" t="str">
        <f t="shared" si="24"/>
        <v/>
      </c>
      <c r="N90" s="82"/>
      <c r="O90" s="85" t="str">
        <f t="shared" si="32"/>
        <v/>
      </c>
      <c r="P90" s="82"/>
      <c r="Q90" s="15" t="str">
        <f t="shared" si="33"/>
        <v/>
      </c>
      <c r="R90" s="15" t="str">
        <f>IF('2014 Quote Calculator'!$AB90="-","-",IF('2014 Quote Calculator'!$AB90="","",ROUNDUP(IF(OR('2014 Quote Calculator'!$E90=$CF$6,'2014 Quote Calculator'!$E90=$CG$6,'2014 Quote Calculator'!$E90=$CH$6,'2014 Quote Calculator'!$E90=$CI$6),'2014 Quote Calculator'!$AB90,(1-$L90)*'2014 Quote Calculator'!$AB90),2)))</f>
        <v/>
      </c>
      <c r="S90" s="15" t="str">
        <f t="shared" si="34"/>
        <v/>
      </c>
      <c r="T90" s="15" t="str">
        <f>IF('2014 Quote Calculator'!$AD90="-","-",IF('2014 Quote Calculator'!$AD90="","",ROUNDUP(IF(OR('2014 Quote Calculator'!$H90=$CF$6,'2014 Quote Calculator'!$H90=$CG$6,'2014 Quote Calculator'!$H90=$CH$6,'2014 Quote Calculator'!$H90=$CI$6),'2014 Quote Calculator'!$AD90,(1-$L90)*'2014 Quote Calculator'!$AD90),2)))</f>
        <v/>
      </c>
      <c r="U90" s="15" t="str">
        <f t="shared" si="35"/>
        <v/>
      </c>
      <c r="V90" s="132"/>
      <c r="W90" s="18" t="str">
        <f t="shared" si="36"/>
        <v/>
      </c>
      <c r="X90" s="18" t="str">
        <f t="shared" si="25"/>
        <v/>
      </c>
      <c r="Y90" s="18" t="str">
        <f t="shared" si="37"/>
        <v/>
      </c>
      <c r="Z90" s="18" t="str">
        <f t="shared" si="26"/>
        <v/>
      </c>
      <c r="AA90" s="18" t="str">
        <f t="shared" si="38"/>
        <v/>
      </c>
      <c r="AB90" s="15" t="str">
        <f t="shared" si="39"/>
        <v/>
      </c>
      <c r="AC90" s="15" t="str">
        <f t="shared" si="27"/>
        <v/>
      </c>
      <c r="AD90" s="15" t="str">
        <f t="shared" si="28"/>
        <v/>
      </c>
      <c r="AE90" s="7"/>
      <c r="AF90" s="8"/>
      <c r="AG90" s="12"/>
      <c r="AH90" s="13"/>
      <c r="AI90" s="12"/>
      <c r="AJ90" s="12"/>
      <c r="AO90" s="12"/>
      <c r="BR90" s="12"/>
      <c r="BS90" s="9"/>
      <c r="BT90" s="9"/>
      <c r="BX90" s="12"/>
      <c r="BY90" s="9"/>
      <c r="BZ90" s="9"/>
      <c r="CO90" s="144"/>
      <c r="CP90" s="145"/>
    </row>
    <row r="91" spans="1:94" s="64" customFormat="1" ht="51" customHeight="1" x14ac:dyDescent="0.25">
      <c r="A91" s="83"/>
      <c r="B91" s="83"/>
      <c r="C91" s="83"/>
      <c r="D91" s="83"/>
      <c r="E91" s="83"/>
      <c r="F91" s="83"/>
      <c r="G91" s="83"/>
      <c r="H91" s="83"/>
      <c r="I91" s="83"/>
      <c r="J91" s="84" t="str">
        <f t="shared" si="29"/>
        <v/>
      </c>
      <c r="K91" s="84" t="str">
        <f t="shared" si="30"/>
        <v/>
      </c>
      <c r="L91" s="150" t="str">
        <f t="shared" si="31"/>
        <v/>
      </c>
      <c r="M91" s="150" t="str">
        <f t="shared" si="24"/>
        <v/>
      </c>
      <c r="N91" s="82"/>
      <c r="O91" s="85" t="str">
        <f t="shared" si="32"/>
        <v/>
      </c>
      <c r="P91" s="82"/>
      <c r="Q91" s="15" t="str">
        <f t="shared" si="33"/>
        <v/>
      </c>
      <c r="R91" s="15" t="str">
        <f>IF('2014 Quote Calculator'!$AB91="-","-",IF('2014 Quote Calculator'!$AB91="","",ROUNDUP(IF(OR('2014 Quote Calculator'!$E91=$CF$6,'2014 Quote Calculator'!$E91=$CG$6,'2014 Quote Calculator'!$E91=$CH$6,'2014 Quote Calculator'!$E91=$CI$6),'2014 Quote Calculator'!$AB91,(1-$L91)*'2014 Quote Calculator'!$AB91),2)))</f>
        <v/>
      </c>
      <c r="S91" s="15" t="str">
        <f t="shared" si="34"/>
        <v/>
      </c>
      <c r="T91" s="15" t="str">
        <f>IF('2014 Quote Calculator'!$AD91="-","-",IF('2014 Quote Calculator'!$AD91="","",ROUNDUP(IF(OR('2014 Quote Calculator'!$H91=$CF$6,'2014 Quote Calculator'!$H91=$CG$6,'2014 Quote Calculator'!$H91=$CH$6,'2014 Quote Calculator'!$H91=$CI$6),'2014 Quote Calculator'!$AD91,(1-$L91)*'2014 Quote Calculator'!$AD91),2)))</f>
        <v/>
      </c>
      <c r="U91" s="15" t="str">
        <f t="shared" si="35"/>
        <v/>
      </c>
      <c r="V91" s="132"/>
      <c r="W91" s="18" t="str">
        <f t="shared" si="36"/>
        <v/>
      </c>
      <c r="X91" s="18" t="str">
        <f t="shared" si="25"/>
        <v/>
      </c>
      <c r="Y91" s="18" t="str">
        <f t="shared" si="37"/>
        <v/>
      </c>
      <c r="Z91" s="18" t="str">
        <f t="shared" si="26"/>
        <v/>
      </c>
      <c r="AA91" s="18" t="str">
        <f t="shared" si="38"/>
        <v/>
      </c>
      <c r="AB91" s="15" t="str">
        <f t="shared" si="39"/>
        <v/>
      </c>
      <c r="AC91" s="15" t="str">
        <f t="shared" si="27"/>
        <v/>
      </c>
      <c r="AD91" s="15" t="str">
        <f t="shared" si="28"/>
        <v/>
      </c>
      <c r="AE91" s="7"/>
      <c r="AF91" s="8"/>
      <c r="AG91" s="12"/>
      <c r="AH91" s="13"/>
      <c r="AI91" s="12"/>
      <c r="AJ91" s="12"/>
      <c r="AO91" s="12"/>
      <c r="BR91" s="12"/>
      <c r="BS91" s="9"/>
      <c r="BT91" s="9"/>
      <c r="BX91" s="12"/>
      <c r="BY91" s="9"/>
      <c r="BZ91" s="9"/>
      <c r="CO91" s="144"/>
      <c r="CP91" s="145"/>
    </row>
    <row r="92" spans="1:94" s="64" customFormat="1" ht="51" customHeight="1" x14ac:dyDescent="0.25">
      <c r="A92" s="83"/>
      <c r="B92" s="83"/>
      <c r="C92" s="83"/>
      <c r="D92" s="83"/>
      <c r="E92" s="83"/>
      <c r="F92" s="83"/>
      <c r="G92" s="83"/>
      <c r="H92" s="83"/>
      <c r="I92" s="83"/>
      <c r="J92" s="84" t="str">
        <f t="shared" si="29"/>
        <v/>
      </c>
      <c r="K92" s="84" t="str">
        <f t="shared" si="30"/>
        <v/>
      </c>
      <c r="L92" s="150" t="str">
        <f t="shared" si="31"/>
        <v/>
      </c>
      <c r="M92" s="150" t="str">
        <f t="shared" si="24"/>
        <v/>
      </c>
      <c r="N92" s="82"/>
      <c r="O92" s="85" t="str">
        <f t="shared" si="32"/>
        <v/>
      </c>
      <c r="P92" s="82"/>
      <c r="Q92" s="15" t="str">
        <f t="shared" si="33"/>
        <v/>
      </c>
      <c r="R92" s="15" t="str">
        <f>IF('2014 Quote Calculator'!$AB92="-","-",IF('2014 Quote Calculator'!$AB92="","",ROUNDUP(IF(OR('2014 Quote Calculator'!$E92=$CF$6,'2014 Quote Calculator'!$E92=$CG$6,'2014 Quote Calculator'!$E92=$CH$6,'2014 Quote Calculator'!$E92=$CI$6),'2014 Quote Calculator'!$AB92,(1-$L92)*'2014 Quote Calculator'!$AB92),2)))</f>
        <v/>
      </c>
      <c r="S92" s="15" t="str">
        <f t="shared" si="34"/>
        <v/>
      </c>
      <c r="T92" s="15" t="str">
        <f>IF('2014 Quote Calculator'!$AD92="-","-",IF('2014 Quote Calculator'!$AD92="","",ROUNDUP(IF(OR('2014 Quote Calculator'!$H92=$CF$6,'2014 Quote Calculator'!$H92=$CG$6,'2014 Quote Calculator'!$H92=$CH$6,'2014 Quote Calculator'!$H92=$CI$6),'2014 Quote Calculator'!$AD92,(1-$L92)*'2014 Quote Calculator'!$AD92),2)))</f>
        <v/>
      </c>
      <c r="U92" s="15" t="str">
        <f t="shared" si="35"/>
        <v/>
      </c>
      <c r="V92" s="132"/>
      <c r="W92" s="18" t="str">
        <f t="shared" si="36"/>
        <v/>
      </c>
      <c r="X92" s="18" t="str">
        <f t="shared" si="25"/>
        <v/>
      </c>
      <c r="Y92" s="18" t="str">
        <f t="shared" si="37"/>
        <v/>
      </c>
      <c r="Z92" s="18" t="str">
        <f t="shared" si="26"/>
        <v/>
      </c>
      <c r="AA92" s="18" t="str">
        <f t="shared" si="38"/>
        <v/>
      </c>
      <c r="AB92" s="15" t="str">
        <f t="shared" si="39"/>
        <v/>
      </c>
      <c r="AC92" s="15" t="str">
        <f t="shared" si="27"/>
        <v/>
      </c>
      <c r="AD92" s="15" t="str">
        <f t="shared" si="28"/>
        <v/>
      </c>
      <c r="AE92" s="7"/>
      <c r="AF92" s="8"/>
      <c r="AG92" s="12"/>
      <c r="AH92" s="13"/>
      <c r="AI92" s="12"/>
      <c r="AJ92" s="12"/>
      <c r="AO92" s="12"/>
      <c r="BR92" s="12"/>
      <c r="BS92" s="9"/>
      <c r="BT92" s="9"/>
      <c r="BX92" s="12"/>
      <c r="BY92" s="9"/>
      <c r="BZ92" s="9"/>
      <c r="CO92" s="144"/>
      <c r="CP92" s="145"/>
    </row>
    <row r="93" spans="1:94" s="64" customFormat="1" ht="51" customHeight="1" x14ac:dyDescent="0.25">
      <c r="A93" s="83"/>
      <c r="B93" s="83"/>
      <c r="C93" s="83"/>
      <c r="D93" s="83"/>
      <c r="E93" s="83"/>
      <c r="F93" s="83"/>
      <c r="G93" s="83"/>
      <c r="H93" s="83"/>
      <c r="I93" s="83"/>
      <c r="J93" s="84" t="str">
        <f t="shared" si="29"/>
        <v/>
      </c>
      <c r="K93" s="84" t="str">
        <f t="shared" si="30"/>
        <v/>
      </c>
      <c r="L93" s="150" t="str">
        <f t="shared" si="31"/>
        <v/>
      </c>
      <c r="M93" s="150" t="str">
        <f t="shared" si="24"/>
        <v/>
      </c>
      <c r="N93" s="82"/>
      <c r="O93" s="85" t="str">
        <f t="shared" si="32"/>
        <v/>
      </c>
      <c r="P93" s="82"/>
      <c r="Q93" s="15" t="str">
        <f t="shared" si="33"/>
        <v/>
      </c>
      <c r="R93" s="15" t="str">
        <f>IF('2014 Quote Calculator'!$AB93="-","-",IF('2014 Quote Calculator'!$AB93="","",ROUNDUP(IF(OR('2014 Quote Calculator'!$E93=$CF$6,'2014 Quote Calculator'!$E93=$CG$6,'2014 Quote Calculator'!$E93=$CH$6,'2014 Quote Calculator'!$E93=$CI$6),'2014 Quote Calculator'!$AB93,(1-$L93)*'2014 Quote Calculator'!$AB93),2)))</f>
        <v/>
      </c>
      <c r="S93" s="15" t="str">
        <f t="shared" si="34"/>
        <v/>
      </c>
      <c r="T93" s="15" t="str">
        <f>IF('2014 Quote Calculator'!$AD93="-","-",IF('2014 Quote Calculator'!$AD93="","",ROUNDUP(IF(OR('2014 Quote Calculator'!$H93=$CF$6,'2014 Quote Calculator'!$H93=$CG$6,'2014 Quote Calculator'!$H93=$CH$6,'2014 Quote Calculator'!$H93=$CI$6),'2014 Quote Calculator'!$AD93,(1-$L93)*'2014 Quote Calculator'!$AD93),2)))</f>
        <v/>
      </c>
      <c r="U93" s="15" t="str">
        <f t="shared" si="35"/>
        <v/>
      </c>
      <c r="V93" s="132"/>
      <c r="W93" s="18" t="str">
        <f t="shared" si="36"/>
        <v/>
      </c>
      <c r="X93" s="18" t="str">
        <f t="shared" si="25"/>
        <v/>
      </c>
      <c r="Y93" s="18" t="str">
        <f t="shared" si="37"/>
        <v/>
      </c>
      <c r="Z93" s="18" t="str">
        <f t="shared" si="26"/>
        <v/>
      </c>
      <c r="AA93" s="18" t="str">
        <f t="shared" si="38"/>
        <v/>
      </c>
      <c r="AB93" s="15" t="str">
        <f t="shared" si="39"/>
        <v/>
      </c>
      <c r="AC93" s="15" t="str">
        <f t="shared" si="27"/>
        <v/>
      </c>
      <c r="AD93" s="15" t="str">
        <f t="shared" si="28"/>
        <v/>
      </c>
      <c r="AE93" s="7"/>
      <c r="AF93" s="8"/>
      <c r="AG93" s="12"/>
      <c r="AH93" s="13"/>
      <c r="AI93" s="12"/>
      <c r="AJ93" s="12"/>
      <c r="AO93" s="12"/>
      <c r="BR93" s="12"/>
      <c r="BS93" s="9"/>
      <c r="BT93" s="9"/>
      <c r="BX93" s="12"/>
      <c r="BY93" s="9"/>
      <c r="BZ93" s="9"/>
      <c r="CO93" s="144"/>
      <c r="CP93" s="145"/>
    </row>
    <row r="94" spans="1:94" s="64" customFormat="1" ht="51" customHeight="1" x14ac:dyDescent="0.25">
      <c r="A94" s="83"/>
      <c r="B94" s="83"/>
      <c r="C94" s="83"/>
      <c r="D94" s="83"/>
      <c r="E94" s="83"/>
      <c r="F94" s="83"/>
      <c r="G94" s="83"/>
      <c r="H94" s="83"/>
      <c r="I94" s="83"/>
      <c r="J94" s="84" t="str">
        <f t="shared" si="29"/>
        <v/>
      </c>
      <c r="K94" s="84" t="str">
        <f t="shared" si="30"/>
        <v/>
      </c>
      <c r="L94" s="150" t="str">
        <f t="shared" si="31"/>
        <v/>
      </c>
      <c r="M94" s="150" t="str">
        <f t="shared" si="24"/>
        <v/>
      </c>
      <c r="N94" s="82"/>
      <c r="O94" s="85" t="str">
        <f t="shared" si="32"/>
        <v/>
      </c>
      <c r="P94" s="82"/>
      <c r="Q94" s="15" t="str">
        <f t="shared" si="33"/>
        <v/>
      </c>
      <c r="R94" s="15" t="str">
        <f>IF('2014 Quote Calculator'!$AB94="-","-",IF('2014 Quote Calculator'!$AB94="","",ROUNDUP(IF(OR('2014 Quote Calculator'!$E94=$CF$6,'2014 Quote Calculator'!$E94=$CG$6,'2014 Quote Calculator'!$E94=$CH$6,'2014 Quote Calculator'!$E94=$CI$6),'2014 Quote Calculator'!$AB94,(1-$L94)*'2014 Quote Calculator'!$AB94),2)))</f>
        <v/>
      </c>
      <c r="S94" s="15" t="str">
        <f t="shared" si="34"/>
        <v/>
      </c>
      <c r="T94" s="15" t="str">
        <f>IF('2014 Quote Calculator'!$AD94="-","-",IF('2014 Quote Calculator'!$AD94="","",ROUNDUP(IF(OR('2014 Quote Calculator'!$H94=$CF$6,'2014 Quote Calculator'!$H94=$CG$6,'2014 Quote Calculator'!$H94=$CH$6,'2014 Quote Calculator'!$H94=$CI$6),'2014 Quote Calculator'!$AD94,(1-$L94)*'2014 Quote Calculator'!$AD94),2)))</f>
        <v/>
      </c>
      <c r="U94" s="15" t="str">
        <f t="shared" si="35"/>
        <v/>
      </c>
      <c r="V94" s="132"/>
      <c r="W94" s="18" t="str">
        <f t="shared" si="36"/>
        <v/>
      </c>
      <c r="X94" s="18" t="str">
        <f t="shared" si="25"/>
        <v/>
      </c>
      <c r="Y94" s="18" t="str">
        <f t="shared" si="37"/>
        <v/>
      </c>
      <c r="Z94" s="18" t="str">
        <f t="shared" si="26"/>
        <v/>
      </c>
      <c r="AA94" s="18" t="str">
        <f t="shared" si="38"/>
        <v/>
      </c>
      <c r="AB94" s="15" t="str">
        <f t="shared" si="39"/>
        <v/>
      </c>
      <c r="AC94" s="15" t="str">
        <f t="shared" si="27"/>
        <v/>
      </c>
      <c r="AD94" s="15" t="str">
        <f t="shared" si="28"/>
        <v/>
      </c>
      <c r="AE94" s="7"/>
      <c r="AF94" s="8"/>
      <c r="AG94" s="12"/>
      <c r="AH94" s="13"/>
      <c r="AI94" s="12"/>
      <c r="AJ94" s="12"/>
      <c r="AO94" s="12"/>
      <c r="BR94" s="12"/>
      <c r="BS94" s="9"/>
      <c r="BT94" s="9"/>
      <c r="BX94" s="12"/>
      <c r="BY94" s="9"/>
      <c r="BZ94" s="9"/>
      <c r="CO94" s="144"/>
      <c r="CP94" s="145"/>
    </row>
    <row r="95" spans="1:94" s="64" customFormat="1" ht="51" customHeight="1" x14ac:dyDescent="0.25">
      <c r="A95" s="83"/>
      <c r="B95" s="83"/>
      <c r="C95" s="83"/>
      <c r="D95" s="83"/>
      <c r="E95" s="83"/>
      <c r="F95" s="83"/>
      <c r="G95" s="83"/>
      <c r="H95" s="83"/>
      <c r="I95" s="83"/>
      <c r="J95" s="84" t="str">
        <f t="shared" si="29"/>
        <v/>
      </c>
      <c r="K95" s="84" t="str">
        <f t="shared" si="30"/>
        <v/>
      </c>
      <c r="L95" s="150" t="str">
        <f t="shared" si="31"/>
        <v/>
      </c>
      <c r="M95" s="150" t="str">
        <f t="shared" si="24"/>
        <v/>
      </c>
      <c r="N95" s="82"/>
      <c r="O95" s="85" t="str">
        <f t="shared" si="32"/>
        <v/>
      </c>
      <c r="P95" s="82"/>
      <c r="Q95" s="15" t="str">
        <f t="shared" si="33"/>
        <v/>
      </c>
      <c r="R95" s="15" t="str">
        <f>IF('2014 Quote Calculator'!$AB95="-","-",IF('2014 Quote Calculator'!$AB95="","",ROUNDUP(IF(OR('2014 Quote Calculator'!$E95=$CF$6,'2014 Quote Calculator'!$E95=$CG$6,'2014 Quote Calculator'!$E95=$CH$6,'2014 Quote Calculator'!$E95=$CI$6),'2014 Quote Calculator'!$AB95,(1-$L95)*'2014 Quote Calculator'!$AB95),2)))</f>
        <v/>
      </c>
      <c r="S95" s="15" t="str">
        <f t="shared" si="34"/>
        <v/>
      </c>
      <c r="T95" s="15" t="str">
        <f>IF('2014 Quote Calculator'!$AD95="-","-",IF('2014 Quote Calculator'!$AD95="","",ROUNDUP(IF(OR('2014 Quote Calculator'!$H95=$CF$6,'2014 Quote Calculator'!$H95=$CG$6,'2014 Quote Calculator'!$H95=$CH$6,'2014 Quote Calculator'!$H95=$CI$6),'2014 Quote Calculator'!$AD95,(1-$L95)*'2014 Quote Calculator'!$AD95),2)))</f>
        <v/>
      </c>
      <c r="U95" s="15" t="str">
        <f t="shared" si="35"/>
        <v/>
      </c>
      <c r="V95" s="132"/>
      <c r="W95" s="18" t="str">
        <f t="shared" si="36"/>
        <v/>
      </c>
      <c r="X95" s="18" t="str">
        <f t="shared" si="25"/>
        <v/>
      </c>
      <c r="Y95" s="18" t="str">
        <f t="shared" si="37"/>
        <v/>
      </c>
      <c r="Z95" s="18" t="str">
        <f t="shared" si="26"/>
        <v/>
      </c>
      <c r="AA95" s="18" t="str">
        <f t="shared" si="38"/>
        <v/>
      </c>
      <c r="AB95" s="15" t="str">
        <f t="shared" si="39"/>
        <v/>
      </c>
      <c r="AC95" s="15" t="str">
        <f t="shared" si="27"/>
        <v/>
      </c>
      <c r="AD95" s="15" t="str">
        <f t="shared" si="28"/>
        <v/>
      </c>
      <c r="AE95" s="7"/>
      <c r="AF95" s="8"/>
      <c r="AG95" s="12"/>
      <c r="AH95" s="13"/>
      <c r="AI95" s="12"/>
      <c r="AJ95" s="12"/>
      <c r="AO95" s="12"/>
      <c r="BR95" s="12"/>
      <c r="BS95" s="9"/>
      <c r="BT95" s="9"/>
      <c r="BX95" s="12"/>
      <c r="BY95" s="9"/>
      <c r="BZ95" s="9"/>
      <c r="CO95" s="144"/>
      <c r="CP95" s="145"/>
    </row>
    <row r="96" spans="1:94" s="64" customFormat="1" ht="51" customHeight="1" x14ac:dyDescent="0.25">
      <c r="A96" s="83"/>
      <c r="B96" s="83"/>
      <c r="C96" s="83"/>
      <c r="D96" s="83"/>
      <c r="E96" s="83"/>
      <c r="F96" s="83"/>
      <c r="G96" s="83"/>
      <c r="H96" s="83"/>
      <c r="I96" s="83"/>
      <c r="J96" s="84" t="str">
        <f t="shared" si="29"/>
        <v/>
      </c>
      <c r="K96" s="84" t="str">
        <f t="shared" si="30"/>
        <v/>
      </c>
      <c r="L96" s="150" t="str">
        <f t="shared" si="31"/>
        <v/>
      </c>
      <c r="M96" s="150" t="str">
        <f t="shared" si="24"/>
        <v/>
      </c>
      <c r="N96" s="82"/>
      <c r="O96" s="85" t="str">
        <f t="shared" si="32"/>
        <v/>
      </c>
      <c r="P96" s="82"/>
      <c r="Q96" s="15" t="str">
        <f t="shared" si="33"/>
        <v/>
      </c>
      <c r="R96" s="15" t="str">
        <f>IF('2014 Quote Calculator'!$AB96="-","-",IF('2014 Quote Calculator'!$AB96="","",ROUNDUP(IF(OR('2014 Quote Calculator'!$E96=$CF$6,'2014 Quote Calculator'!$E96=$CG$6,'2014 Quote Calculator'!$E96=$CH$6,'2014 Quote Calculator'!$E96=$CI$6),'2014 Quote Calculator'!$AB96,(1-$L96)*'2014 Quote Calculator'!$AB96),2)))</f>
        <v/>
      </c>
      <c r="S96" s="15" t="str">
        <f t="shared" si="34"/>
        <v/>
      </c>
      <c r="T96" s="15" t="str">
        <f>IF('2014 Quote Calculator'!$AD96="-","-",IF('2014 Quote Calculator'!$AD96="","",ROUNDUP(IF(OR('2014 Quote Calculator'!$H96=$CF$6,'2014 Quote Calculator'!$H96=$CG$6,'2014 Quote Calculator'!$H96=$CH$6,'2014 Quote Calculator'!$H96=$CI$6),'2014 Quote Calculator'!$AD96,(1-$L96)*'2014 Quote Calculator'!$AD96),2)))</f>
        <v/>
      </c>
      <c r="U96" s="15" t="str">
        <f t="shared" si="35"/>
        <v/>
      </c>
      <c r="V96" s="132"/>
      <c r="W96" s="18" t="str">
        <f t="shared" si="36"/>
        <v/>
      </c>
      <c r="X96" s="18" t="str">
        <f t="shared" si="25"/>
        <v/>
      </c>
      <c r="Y96" s="18" t="str">
        <f t="shared" si="37"/>
        <v/>
      </c>
      <c r="Z96" s="18" t="str">
        <f t="shared" si="26"/>
        <v/>
      </c>
      <c r="AA96" s="18" t="str">
        <f t="shared" si="38"/>
        <v/>
      </c>
      <c r="AB96" s="15" t="str">
        <f t="shared" si="39"/>
        <v/>
      </c>
      <c r="AC96" s="15" t="str">
        <f t="shared" si="27"/>
        <v/>
      </c>
      <c r="AD96" s="15" t="str">
        <f t="shared" si="28"/>
        <v/>
      </c>
      <c r="AE96" s="7"/>
      <c r="AF96" s="8"/>
      <c r="AG96" s="12"/>
      <c r="AH96" s="13"/>
      <c r="AI96" s="12"/>
      <c r="AJ96" s="12"/>
      <c r="AO96" s="12"/>
      <c r="BR96" s="12"/>
      <c r="BS96" s="9"/>
      <c r="BT96" s="9"/>
      <c r="BX96" s="12"/>
      <c r="BY96" s="9"/>
      <c r="BZ96" s="9"/>
      <c r="CO96" s="144"/>
      <c r="CP96" s="145"/>
    </row>
    <row r="97" spans="1:94" s="64" customFormat="1" ht="51" customHeight="1" x14ac:dyDescent="0.25">
      <c r="A97" s="83"/>
      <c r="B97" s="83"/>
      <c r="C97" s="83"/>
      <c r="D97" s="83"/>
      <c r="E97" s="83"/>
      <c r="F97" s="83"/>
      <c r="G97" s="83"/>
      <c r="H97" s="83"/>
      <c r="I97" s="83"/>
      <c r="J97" s="84" t="str">
        <f t="shared" si="29"/>
        <v/>
      </c>
      <c r="K97" s="84" t="str">
        <f t="shared" si="30"/>
        <v/>
      </c>
      <c r="L97" s="150" t="str">
        <f t="shared" si="31"/>
        <v/>
      </c>
      <c r="M97" s="150" t="str">
        <f t="shared" si="24"/>
        <v/>
      </c>
      <c r="N97" s="82"/>
      <c r="O97" s="85" t="str">
        <f t="shared" si="32"/>
        <v/>
      </c>
      <c r="P97" s="82"/>
      <c r="Q97" s="15" t="str">
        <f t="shared" si="33"/>
        <v/>
      </c>
      <c r="R97" s="15" t="str">
        <f>IF('2014 Quote Calculator'!$AB97="-","-",IF('2014 Quote Calculator'!$AB97="","",ROUNDUP(IF(OR('2014 Quote Calculator'!$E97=$CF$6,'2014 Quote Calculator'!$E97=$CG$6,'2014 Quote Calculator'!$E97=$CH$6,'2014 Quote Calculator'!$E97=$CI$6),'2014 Quote Calculator'!$AB97,(1-$L97)*'2014 Quote Calculator'!$AB97),2)))</f>
        <v/>
      </c>
      <c r="S97" s="15" t="str">
        <f t="shared" si="34"/>
        <v/>
      </c>
      <c r="T97" s="15" t="str">
        <f>IF('2014 Quote Calculator'!$AD97="-","-",IF('2014 Quote Calculator'!$AD97="","",ROUNDUP(IF(OR('2014 Quote Calculator'!$H97=$CF$6,'2014 Quote Calculator'!$H97=$CG$6,'2014 Quote Calculator'!$H97=$CH$6,'2014 Quote Calculator'!$H97=$CI$6),'2014 Quote Calculator'!$AD97,(1-$L97)*'2014 Quote Calculator'!$AD97),2)))</f>
        <v/>
      </c>
      <c r="U97" s="15" t="str">
        <f t="shared" si="35"/>
        <v/>
      </c>
      <c r="V97" s="132"/>
      <c r="W97" s="18" t="str">
        <f t="shared" si="36"/>
        <v/>
      </c>
      <c r="X97" s="18" t="str">
        <f t="shared" si="25"/>
        <v/>
      </c>
      <c r="Y97" s="18" t="str">
        <f t="shared" si="37"/>
        <v/>
      </c>
      <c r="Z97" s="18" t="str">
        <f t="shared" si="26"/>
        <v/>
      </c>
      <c r="AA97" s="18" t="str">
        <f t="shared" si="38"/>
        <v/>
      </c>
      <c r="AB97" s="15" t="str">
        <f t="shared" si="39"/>
        <v/>
      </c>
      <c r="AC97" s="15" t="str">
        <f t="shared" si="27"/>
        <v/>
      </c>
      <c r="AD97" s="15" t="str">
        <f t="shared" si="28"/>
        <v/>
      </c>
      <c r="AE97" s="7"/>
      <c r="AF97" s="8"/>
      <c r="AG97" s="12"/>
      <c r="AH97" s="13"/>
      <c r="AI97" s="12"/>
      <c r="AJ97" s="12"/>
      <c r="AO97" s="12"/>
      <c r="BR97" s="12"/>
      <c r="BS97" s="9"/>
      <c r="BT97" s="9"/>
      <c r="BX97" s="12"/>
      <c r="BY97" s="9"/>
      <c r="BZ97" s="9"/>
      <c r="CO97" s="144"/>
      <c r="CP97" s="145"/>
    </row>
    <row r="98" spans="1:94" s="64" customFormat="1" ht="51" customHeight="1" x14ac:dyDescent="0.25">
      <c r="A98" s="83"/>
      <c r="B98" s="83"/>
      <c r="C98" s="83"/>
      <c r="D98" s="83"/>
      <c r="E98" s="83"/>
      <c r="F98" s="83"/>
      <c r="G98" s="83"/>
      <c r="H98" s="83"/>
      <c r="I98" s="83"/>
      <c r="J98" s="84" t="str">
        <f t="shared" si="29"/>
        <v/>
      </c>
      <c r="K98" s="84" t="str">
        <f t="shared" si="30"/>
        <v/>
      </c>
      <c r="L98" s="150" t="str">
        <f t="shared" si="31"/>
        <v/>
      </c>
      <c r="M98" s="150" t="str">
        <f t="shared" si="24"/>
        <v/>
      </c>
      <c r="N98" s="82"/>
      <c r="O98" s="85" t="str">
        <f t="shared" si="32"/>
        <v/>
      </c>
      <c r="P98" s="82"/>
      <c r="Q98" s="15" t="str">
        <f t="shared" si="33"/>
        <v/>
      </c>
      <c r="R98" s="15" t="str">
        <f>IF('2014 Quote Calculator'!$AB98="-","-",IF('2014 Quote Calculator'!$AB98="","",ROUNDUP(IF(OR('2014 Quote Calculator'!$E98=$CF$6,'2014 Quote Calculator'!$E98=$CG$6,'2014 Quote Calculator'!$E98=$CH$6,'2014 Quote Calculator'!$E98=$CI$6),'2014 Quote Calculator'!$AB98,(1-$L98)*'2014 Quote Calculator'!$AB98),2)))</f>
        <v/>
      </c>
      <c r="S98" s="15" t="str">
        <f t="shared" si="34"/>
        <v/>
      </c>
      <c r="T98" s="15" t="str">
        <f>IF('2014 Quote Calculator'!$AD98="-","-",IF('2014 Quote Calculator'!$AD98="","",ROUNDUP(IF(OR('2014 Quote Calculator'!$H98=$CF$6,'2014 Quote Calculator'!$H98=$CG$6,'2014 Quote Calculator'!$H98=$CH$6,'2014 Quote Calculator'!$H98=$CI$6),'2014 Quote Calculator'!$AD98,(1-$L98)*'2014 Quote Calculator'!$AD98),2)))</f>
        <v/>
      </c>
      <c r="U98" s="15" t="str">
        <f t="shared" si="35"/>
        <v/>
      </c>
      <c r="V98" s="132"/>
      <c r="W98" s="18" t="str">
        <f t="shared" si="36"/>
        <v/>
      </c>
      <c r="X98" s="18" t="str">
        <f t="shared" si="25"/>
        <v/>
      </c>
      <c r="Y98" s="18" t="str">
        <f t="shared" si="37"/>
        <v/>
      </c>
      <c r="Z98" s="18" t="str">
        <f t="shared" si="26"/>
        <v/>
      </c>
      <c r="AA98" s="18" t="str">
        <f t="shared" si="38"/>
        <v/>
      </c>
      <c r="AB98" s="15" t="str">
        <f t="shared" si="39"/>
        <v/>
      </c>
      <c r="AC98" s="15" t="str">
        <f t="shared" si="27"/>
        <v/>
      </c>
      <c r="AD98" s="15" t="str">
        <f t="shared" si="28"/>
        <v/>
      </c>
      <c r="AE98" s="7"/>
      <c r="AF98" s="8"/>
      <c r="AG98" s="12"/>
      <c r="AH98" s="13"/>
      <c r="AI98" s="12"/>
      <c r="AJ98" s="12"/>
      <c r="AO98" s="12"/>
      <c r="BR98" s="12"/>
      <c r="BS98" s="9"/>
      <c r="BT98" s="9"/>
      <c r="BX98" s="12"/>
      <c r="BY98" s="9"/>
      <c r="BZ98" s="9"/>
      <c r="CO98" s="144"/>
      <c r="CP98" s="145"/>
    </row>
    <row r="99" spans="1:94" s="64" customFormat="1" ht="51" customHeight="1" x14ac:dyDescent="0.25">
      <c r="A99" s="83"/>
      <c r="B99" s="83"/>
      <c r="C99" s="83"/>
      <c r="D99" s="83"/>
      <c r="E99" s="83"/>
      <c r="F99" s="83"/>
      <c r="G99" s="83"/>
      <c r="H99" s="83"/>
      <c r="I99" s="83"/>
      <c r="J99" s="84" t="str">
        <f t="shared" si="29"/>
        <v/>
      </c>
      <c r="K99" s="84" t="str">
        <f t="shared" si="30"/>
        <v/>
      </c>
      <c r="L99" s="150" t="str">
        <f t="shared" si="31"/>
        <v/>
      </c>
      <c r="M99" s="150" t="str">
        <f t="shared" si="24"/>
        <v/>
      </c>
      <c r="N99" s="82"/>
      <c r="O99" s="85" t="str">
        <f t="shared" si="32"/>
        <v/>
      </c>
      <c r="P99" s="82"/>
      <c r="Q99" s="15" t="str">
        <f t="shared" si="33"/>
        <v/>
      </c>
      <c r="R99" s="15" t="str">
        <f>IF('2014 Quote Calculator'!$AB99="-","-",IF('2014 Quote Calculator'!$AB99="","",ROUNDUP(IF(OR('2014 Quote Calculator'!$E99=$CF$6,'2014 Quote Calculator'!$E99=$CG$6,'2014 Quote Calculator'!$E99=$CH$6,'2014 Quote Calculator'!$E99=$CI$6),'2014 Quote Calculator'!$AB99,(1-$L99)*'2014 Quote Calculator'!$AB99),2)))</f>
        <v/>
      </c>
      <c r="S99" s="15" t="str">
        <f t="shared" si="34"/>
        <v/>
      </c>
      <c r="T99" s="15" t="str">
        <f>IF('2014 Quote Calculator'!$AD99="-","-",IF('2014 Quote Calculator'!$AD99="","",ROUNDUP(IF(OR('2014 Quote Calculator'!$H99=$CF$6,'2014 Quote Calculator'!$H99=$CG$6,'2014 Quote Calculator'!$H99=$CH$6,'2014 Quote Calculator'!$H99=$CI$6),'2014 Quote Calculator'!$AD99,(1-$L99)*'2014 Quote Calculator'!$AD99),2)))</f>
        <v/>
      </c>
      <c r="U99" s="15" t="str">
        <f t="shared" si="35"/>
        <v/>
      </c>
      <c r="V99" s="132"/>
      <c r="W99" s="18" t="str">
        <f t="shared" si="36"/>
        <v/>
      </c>
      <c r="X99" s="18" t="str">
        <f t="shared" si="25"/>
        <v/>
      </c>
      <c r="Y99" s="18" t="str">
        <f t="shared" si="37"/>
        <v/>
      </c>
      <c r="Z99" s="18" t="str">
        <f t="shared" si="26"/>
        <v/>
      </c>
      <c r="AA99" s="18" t="str">
        <f t="shared" si="38"/>
        <v/>
      </c>
      <c r="AB99" s="15" t="str">
        <f t="shared" si="39"/>
        <v/>
      </c>
      <c r="AC99" s="15" t="str">
        <f t="shared" si="27"/>
        <v/>
      </c>
      <c r="AD99" s="15" t="str">
        <f t="shared" si="28"/>
        <v/>
      </c>
      <c r="AE99" s="7"/>
      <c r="AF99" s="8"/>
      <c r="AG99" s="12"/>
      <c r="AH99" s="13"/>
      <c r="AI99" s="12"/>
      <c r="AJ99" s="12"/>
      <c r="AO99" s="12"/>
      <c r="BR99" s="12"/>
      <c r="BS99" s="9"/>
      <c r="BT99" s="9"/>
      <c r="BX99" s="12"/>
      <c r="BY99" s="9"/>
      <c r="BZ99" s="9"/>
      <c r="CO99" s="144"/>
      <c r="CP99" s="145"/>
    </row>
    <row r="100" spans="1:94" s="64" customFormat="1" ht="51" customHeight="1" x14ac:dyDescent="0.25">
      <c r="A100" s="83"/>
      <c r="B100" s="83"/>
      <c r="C100" s="83"/>
      <c r="D100" s="83"/>
      <c r="E100" s="83"/>
      <c r="F100" s="83"/>
      <c r="G100" s="83"/>
      <c r="H100" s="83"/>
      <c r="I100" s="83"/>
      <c r="J100" s="84" t="str">
        <f t="shared" si="29"/>
        <v/>
      </c>
      <c r="K100" s="84" t="str">
        <f t="shared" si="30"/>
        <v/>
      </c>
      <c r="L100" s="150" t="str">
        <f t="shared" si="31"/>
        <v/>
      </c>
      <c r="M100" s="150" t="str">
        <f t="shared" si="24"/>
        <v/>
      </c>
      <c r="N100" s="82"/>
      <c r="O100" s="85" t="str">
        <f t="shared" si="32"/>
        <v/>
      </c>
      <c r="P100" s="82"/>
      <c r="Q100" s="15" t="str">
        <f t="shared" si="33"/>
        <v/>
      </c>
      <c r="R100" s="15" t="str">
        <f>IF('2014 Quote Calculator'!$AB100="-","-",IF('2014 Quote Calculator'!$AB100="","",ROUNDUP(IF(OR('2014 Quote Calculator'!$E100=$CF$6,'2014 Quote Calculator'!$E100=$CG$6,'2014 Quote Calculator'!$E100=$CH$6,'2014 Quote Calculator'!$E100=$CI$6),'2014 Quote Calculator'!$AB100,(1-$L100)*'2014 Quote Calculator'!$AB100),2)))</f>
        <v/>
      </c>
      <c r="S100" s="15" t="str">
        <f t="shared" si="34"/>
        <v/>
      </c>
      <c r="T100" s="15" t="str">
        <f>IF('2014 Quote Calculator'!$AD100="-","-",IF('2014 Quote Calculator'!$AD100="","",ROUNDUP(IF(OR('2014 Quote Calculator'!$H100=$CF$6,'2014 Quote Calculator'!$H100=$CG$6,'2014 Quote Calculator'!$H100=$CH$6,'2014 Quote Calculator'!$H100=$CI$6),'2014 Quote Calculator'!$AD100,(1-$L100)*'2014 Quote Calculator'!$AD100),2)))</f>
        <v/>
      </c>
      <c r="U100" s="15" t="str">
        <f t="shared" si="35"/>
        <v/>
      </c>
      <c r="V100" s="132"/>
      <c r="W100" s="18" t="str">
        <f t="shared" si="36"/>
        <v/>
      </c>
      <c r="X100" s="18" t="str">
        <f t="shared" si="25"/>
        <v/>
      </c>
      <c r="Y100" s="18" t="str">
        <f t="shared" si="37"/>
        <v/>
      </c>
      <c r="Z100" s="18" t="str">
        <f t="shared" si="26"/>
        <v/>
      </c>
      <c r="AA100" s="18" t="str">
        <f t="shared" si="38"/>
        <v/>
      </c>
      <c r="AB100" s="15" t="str">
        <f t="shared" si="39"/>
        <v/>
      </c>
      <c r="AC100" s="15" t="str">
        <f t="shared" si="27"/>
        <v/>
      </c>
      <c r="AD100" s="15" t="str">
        <f t="shared" si="28"/>
        <v/>
      </c>
      <c r="AE100" s="7"/>
      <c r="AF100" s="8"/>
      <c r="AG100" s="12"/>
      <c r="AH100" s="13"/>
      <c r="AI100" s="12"/>
      <c r="AJ100" s="12"/>
      <c r="AO100" s="12"/>
      <c r="BR100" s="12"/>
      <c r="BS100" s="9"/>
      <c r="BT100" s="9"/>
      <c r="BX100" s="12"/>
      <c r="BY100" s="9"/>
      <c r="BZ100" s="9"/>
      <c r="CO100" s="144"/>
      <c r="CP100" s="145"/>
    </row>
    <row r="101" spans="1:94" s="64" customFormat="1" ht="51" customHeight="1" x14ac:dyDescent="0.25">
      <c r="A101" s="83"/>
      <c r="B101" s="83"/>
      <c r="C101" s="83"/>
      <c r="D101" s="83"/>
      <c r="E101" s="83"/>
      <c r="F101" s="83"/>
      <c r="G101" s="83"/>
      <c r="H101" s="83"/>
      <c r="I101" s="83"/>
      <c r="J101" s="84" t="str">
        <f t="shared" si="29"/>
        <v/>
      </c>
      <c r="K101" s="84" t="str">
        <f t="shared" si="30"/>
        <v/>
      </c>
      <c r="L101" s="150" t="str">
        <f t="shared" si="31"/>
        <v/>
      </c>
      <c r="M101" s="150" t="str">
        <f t="shared" si="24"/>
        <v/>
      </c>
      <c r="N101" s="82"/>
      <c r="O101" s="85" t="str">
        <f t="shared" si="32"/>
        <v/>
      </c>
      <c r="P101" s="82"/>
      <c r="Q101" s="15" t="str">
        <f t="shared" si="33"/>
        <v/>
      </c>
      <c r="R101" s="15" t="str">
        <f>IF('2014 Quote Calculator'!$AB101="-","-",IF('2014 Quote Calculator'!$AB101="","",ROUNDUP(IF(OR('2014 Quote Calculator'!$E101=$CF$6,'2014 Quote Calculator'!$E101=$CG$6,'2014 Quote Calculator'!$E101=$CH$6,'2014 Quote Calculator'!$E101=$CI$6),'2014 Quote Calculator'!$AB101,(1-$L101)*'2014 Quote Calculator'!$AB101),2)))</f>
        <v/>
      </c>
      <c r="S101" s="15" t="str">
        <f t="shared" si="34"/>
        <v/>
      </c>
      <c r="T101" s="15" t="str">
        <f>IF('2014 Quote Calculator'!$AD101="-","-",IF('2014 Quote Calculator'!$AD101="","",ROUNDUP(IF(OR('2014 Quote Calculator'!$H101=$CF$6,'2014 Quote Calculator'!$H101=$CG$6,'2014 Quote Calculator'!$H101=$CH$6,'2014 Quote Calculator'!$H101=$CI$6),'2014 Quote Calculator'!$AD101,(1-$L101)*'2014 Quote Calculator'!$AD101),2)))</f>
        <v/>
      </c>
      <c r="U101" s="15" t="str">
        <f t="shared" si="35"/>
        <v/>
      </c>
      <c r="V101" s="132"/>
      <c r="W101" s="18" t="str">
        <f t="shared" si="36"/>
        <v/>
      </c>
      <c r="X101" s="18" t="str">
        <f t="shared" si="25"/>
        <v/>
      </c>
      <c r="Y101" s="18" t="str">
        <f t="shared" si="37"/>
        <v/>
      </c>
      <c r="Z101" s="18" t="str">
        <f t="shared" si="26"/>
        <v/>
      </c>
      <c r="AA101" s="18" t="str">
        <f t="shared" si="38"/>
        <v/>
      </c>
      <c r="AB101" s="15" t="str">
        <f t="shared" si="39"/>
        <v/>
      </c>
      <c r="AC101" s="15" t="str">
        <f t="shared" si="27"/>
        <v/>
      </c>
      <c r="AD101" s="15" t="str">
        <f t="shared" si="28"/>
        <v/>
      </c>
      <c r="AE101" s="7"/>
      <c r="AF101" s="8"/>
      <c r="AG101" s="12"/>
      <c r="AH101" s="13"/>
      <c r="AI101" s="12"/>
      <c r="AJ101" s="12"/>
      <c r="AO101" s="12"/>
      <c r="BR101" s="12"/>
      <c r="BS101" s="9"/>
      <c r="BT101" s="9"/>
      <c r="BX101" s="12"/>
      <c r="BY101" s="9"/>
      <c r="BZ101" s="9"/>
      <c r="CO101" s="144"/>
      <c r="CP101" s="145"/>
    </row>
    <row r="102" spans="1:94" s="64" customFormat="1" ht="51" customHeight="1" x14ac:dyDescent="0.25">
      <c r="A102" s="83"/>
      <c r="B102" s="83"/>
      <c r="C102" s="83"/>
      <c r="D102" s="83"/>
      <c r="E102" s="83"/>
      <c r="F102" s="83"/>
      <c r="G102" s="83"/>
      <c r="H102" s="83"/>
      <c r="I102" s="83"/>
      <c r="J102" s="84" t="str">
        <f t="shared" si="29"/>
        <v/>
      </c>
      <c r="K102" s="84" t="str">
        <f t="shared" si="30"/>
        <v/>
      </c>
      <c r="L102" s="150" t="str">
        <f t="shared" si="31"/>
        <v/>
      </c>
      <c r="M102" s="150" t="str">
        <f t="shared" si="24"/>
        <v/>
      </c>
      <c r="N102" s="82"/>
      <c r="O102" s="85" t="str">
        <f t="shared" si="32"/>
        <v/>
      </c>
      <c r="P102" s="82"/>
      <c r="Q102" s="15" t="str">
        <f t="shared" si="33"/>
        <v/>
      </c>
      <c r="R102" s="15" t="str">
        <f>IF('2014 Quote Calculator'!$AB102="-","-",IF('2014 Quote Calculator'!$AB102="","",ROUNDUP(IF(OR('2014 Quote Calculator'!$E102=$CF$6,'2014 Quote Calculator'!$E102=$CG$6,'2014 Quote Calculator'!$E102=$CH$6,'2014 Quote Calculator'!$E102=$CI$6),'2014 Quote Calculator'!$AB102,(1-$L102)*'2014 Quote Calculator'!$AB102),2)))</f>
        <v/>
      </c>
      <c r="S102" s="15" t="str">
        <f t="shared" si="34"/>
        <v/>
      </c>
      <c r="T102" s="15" t="str">
        <f>IF('2014 Quote Calculator'!$AD102="-","-",IF('2014 Quote Calculator'!$AD102="","",ROUNDUP(IF(OR('2014 Quote Calculator'!$H102=$CF$6,'2014 Quote Calculator'!$H102=$CG$6,'2014 Quote Calculator'!$H102=$CH$6,'2014 Quote Calculator'!$H102=$CI$6),'2014 Quote Calculator'!$AD102,(1-$L102)*'2014 Quote Calculator'!$AD102),2)))</f>
        <v/>
      </c>
      <c r="U102" s="15" t="str">
        <f t="shared" si="35"/>
        <v/>
      </c>
      <c r="V102" s="132"/>
      <c r="W102" s="18" t="str">
        <f t="shared" si="36"/>
        <v/>
      </c>
      <c r="X102" s="18" t="str">
        <f t="shared" si="25"/>
        <v/>
      </c>
      <c r="Y102" s="18" t="str">
        <f t="shared" si="37"/>
        <v/>
      </c>
      <c r="Z102" s="18" t="str">
        <f t="shared" si="26"/>
        <v/>
      </c>
      <c r="AA102" s="18" t="str">
        <f t="shared" si="38"/>
        <v/>
      </c>
      <c r="AB102" s="15" t="str">
        <f t="shared" si="39"/>
        <v/>
      </c>
      <c r="AC102" s="15" t="str">
        <f t="shared" si="27"/>
        <v/>
      </c>
      <c r="AD102" s="15" t="str">
        <f t="shared" si="28"/>
        <v/>
      </c>
      <c r="AE102" s="7"/>
      <c r="AF102" s="8"/>
      <c r="AG102" s="12"/>
      <c r="AH102" s="13"/>
      <c r="AI102" s="12"/>
      <c r="AJ102" s="12"/>
      <c r="AO102" s="12"/>
      <c r="BR102" s="12"/>
      <c r="BS102" s="9"/>
      <c r="BT102" s="9"/>
      <c r="BX102" s="12"/>
      <c r="BY102" s="9"/>
      <c r="BZ102" s="9"/>
      <c r="CO102" s="144"/>
      <c r="CP102" s="145"/>
    </row>
    <row r="103" spans="1:94" s="64" customFormat="1" ht="51" customHeight="1" x14ac:dyDescent="0.25">
      <c r="A103" s="83"/>
      <c r="B103" s="83"/>
      <c r="C103" s="83"/>
      <c r="D103" s="83"/>
      <c r="E103" s="83"/>
      <c r="F103" s="83"/>
      <c r="G103" s="83"/>
      <c r="H103" s="83"/>
      <c r="I103" s="83"/>
      <c r="J103" s="84" t="str">
        <f t="shared" si="29"/>
        <v/>
      </c>
      <c r="K103" s="84" t="str">
        <f t="shared" si="30"/>
        <v/>
      </c>
      <c r="L103" s="150" t="str">
        <f t="shared" si="31"/>
        <v/>
      </c>
      <c r="M103" s="150" t="str">
        <f t="shared" si="24"/>
        <v/>
      </c>
      <c r="N103" s="82"/>
      <c r="O103" s="85" t="str">
        <f t="shared" si="32"/>
        <v/>
      </c>
      <c r="P103" s="82"/>
      <c r="Q103" s="15" t="str">
        <f t="shared" si="33"/>
        <v/>
      </c>
      <c r="R103" s="15" t="str">
        <f>IF('2014 Quote Calculator'!$AB103="-","-",IF('2014 Quote Calculator'!$AB103="","",ROUNDUP(IF(OR('2014 Quote Calculator'!$E103=$CF$6,'2014 Quote Calculator'!$E103=$CG$6,'2014 Quote Calculator'!$E103=$CH$6,'2014 Quote Calculator'!$E103=$CI$6),'2014 Quote Calculator'!$AB103,(1-$L103)*'2014 Quote Calculator'!$AB103),2)))</f>
        <v/>
      </c>
      <c r="S103" s="15" t="str">
        <f t="shared" si="34"/>
        <v/>
      </c>
      <c r="T103" s="15" t="str">
        <f>IF('2014 Quote Calculator'!$AD103="-","-",IF('2014 Quote Calculator'!$AD103="","",ROUNDUP(IF(OR('2014 Quote Calculator'!$H103=$CF$6,'2014 Quote Calculator'!$H103=$CG$6,'2014 Quote Calculator'!$H103=$CH$6,'2014 Quote Calculator'!$H103=$CI$6),'2014 Quote Calculator'!$AD103,(1-$L103)*'2014 Quote Calculator'!$AD103),2)))</f>
        <v/>
      </c>
      <c r="U103" s="15" t="str">
        <f t="shared" si="35"/>
        <v/>
      </c>
      <c r="V103" s="132"/>
      <c r="W103" s="18" t="str">
        <f t="shared" si="36"/>
        <v/>
      </c>
      <c r="X103" s="18" t="str">
        <f t="shared" si="25"/>
        <v/>
      </c>
      <c r="Y103" s="18" t="str">
        <f t="shared" si="37"/>
        <v/>
      </c>
      <c r="Z103" s="18" t="str">
        <f t="shared" si="26"/>
        <v/>
      </c>
      <c r="AA103" s="18" t="str">
        <f t="shared" si="38"/>
        <v/>
      </c>
      <c r="AB103" s="15" t="str">
        <f t="shared" si="39"/>
        <v/>
      </c>
      <c r="AC103" s="15" t="str">
        <f t="shared" si="27"/>
        <v/>
      </c>
      <c r="AD103" s="15" t="str">
        <f t="shared" si="28"/>
        <v/>
      </c>
      <c r="AE103" s="7"/>
      <c r="AF103" s="8"/>
      <c r="AG103" s="12"/>
      <c r="AH103" s="13"/>
      <c r="AI103" s="12"/>
      <c r="AJ103" s="12"/>
      <c r="AO103" s="12"/>
      <c r="BR103" s="12"/>
      <c r="BS103" s="9"/>
      <c r="BT103" s="9"/>
      <c r="BX103" s="12"/>
      <c r="BY103" s="9"/>
      <c r="BZ103" s="9"/>
      <c r="CO103" s="144"/>
      <c r="CP103" s="145"/>
    </row>
    <row r="104" spans="1:94" s="64" customFormat="1" ht="51" customHeight="1" x14ac:dyDescent="0.25">
      <c r="A104" s="83"/>
      <c r="B104" s="83"/>
      <c r="C104" s="83"/>
      <c r="D104" s="83"/>
      <c r="E104" s="83"/>
      <c r="F104" s="83"/>
      <c r="G104" s="83"/>
      <c r="H104" s="83"/>
      <c r="I104" s="83"/>
      <c r="J104" s="84" t="str">
        <f t="shared" si="29"/>
        <v/>
      </c>
      <c r="K104" s="84" t="str">
        <f t="shared" si="30"/>
        <v/>
      </c>
      <c r="L104" s="150" t="str">
        <f t="shared" si="31"/>
        <v/>
      </c>
      <c r="M104" s="150" t="str">
        <f t="shared" si="24"/>
        <v/>
      </c>
      <c r="N104" s="82"/>
      <c r="O104" s="85" t="str">
        <f t="shared" si="32"/>
        <v/>
      </c>
      <c r="P104" s="82"/>
      <c r="Q104" s="15" t="str">
        <f t="shared" si="33"/>
        <v/>
      </c>
      <c r="R104" s="15" t="str">
        <f>IF('2014 Quote Calculator'!$AB104="-","-",IF('2014 Quote Calculator'!$AB104="","",ROUNDUP(IF(OR('2014 Quote Calculator'!$E104=$CF$6,'2014 Quote Calculator'!$E104=$CG$6,'2014 Quote Calculator'!$E104=$CH$6,'2014 Quote Calculator'!$E104=$CI$6),'2014 Quote Calculator'!$AB104,(1-$L104)*'2014 Quote Calculator'!$AB104),2)))</f>
        <v/>
      </c>
      <c r="S104" s="15" t="str">
        <f t="shared" si="34"/>
        <v/>
      </c>
      <c r="T104" s="15" t="str">
        <f>IF('2014 Quote Calculator'!$AD104="-","-",IF('2014 Quote Calculator'!$AD104="","",ROUNDUP(IF(OR('2014 Quote Calculator'!$H104=$CF$6,'2014 Quote Calculator'!$H104=$CG$6,'2014 Quote Calculator'!$H104=$CH$6,'2014 Quote Calculator'!$H104=$CI$6),'2014 Quote Calculator'!$AD104,(1-$L104)*'2014 Quote Calculator'!$AD104),2)))</f>
        <v/>
      </c>
      <c r="U104" s="15" t="str">
        <f t="shared" si="35"/>
        <v/>
      </c>
      <c r="V104" s="132"/>
      <c r="W104" s="18" t="str">
        <f t="shared" si="36"/>
        <v/>
      </c>
      <c r="X104" s="18" t="str">
        <f t="shared" si="25"/>
        <v/>
      </c>
      <c r="Y104" s="18" t="str">
        <f t="shared" si="37"/>
        <v/>
      </c>
      <c r="Z104" s="18" t="str">
        <f t="shared" si="26"/>
        <v/>
      </c>
      <c r="AA104" s="18" t="str">
        <f t="shared" si="38"/>
        <v/>
      </c>
      <c r="AB104" s="15" t="str">
        <f t="shared" si="39"/>
        <v/>
      </c>
      <c r="AC104" s="15" t="str">
        <f t="shared" si="27"/>
        <v/>
      </c>
      <c r="AD104" s="15" t="str">
        <f t="shared" si="28"/>
        <v/>
      </c>
      <c r="AE104" s="7"/>
      <c r="AF104" s="8"/>
      <c r="AG104" s="12"/>
      <c r="AH104" s="13"/>
      <c r="AI104" s="12"/>
      <c r="AJ104" s="12"/>
      <c r="AO104" s="12"/>
      <c r="BR104" s="12"/>
      <c r="BS104" s="9"/>
      <c r="BT104" s="9"/>
      <c r="BX104" s="12"/>
      <c r="BY104" s="9"/>
      <c r="BZ104" s="9"/>
      <c r="CO104" s="144"/>
      <c r="CP104" s="145"/>
    </row>
    <row r="105" spans="1:94" s="64" customFormat="1" ht="51" customHeight="1" x14ac:dyDescent="0.25">
      <c r="A105" s="83"/>
      <c r="B105" s="83"/>
      <c r="C105" s="83"/>
      <c r="D105" s="83"/>
      <c r="E105" s="83"/>
      <c r="F105" s="83"/>
      <c r="G105" s="83"/>
      <c r="H105" s="83"/>
      <c r="I105" s="83"/>
      <c r="J105" s="84" t="str">
        <f t="shared" si="29"/>
        <v/>
      </c>
      <c r="K105" s="84" t="str">
        <f t="shared" si="30"/>
        <v/>
      </c>
      <c r="L105" s="150" t="str">
        <f t="shared" si="31"/>
        <v/>
      </c>
      <c r="M105" s="150" t="str">
        <f t="shared" si="24"/>
        <v/>
      </c>
      <c r="N105" s="82"/>
      <c r="O105" s="85" t="str">
        <f t="shared" si="32"/>
        <v/>
      </c>
      <c r="P105" s="82"/>
      <c r="Q105" s="15" t="str">
        <f t="shared" si="33"/>
        <v/>
      </c>
      <c r="R105" s="15" t="str">
        <f>IF('2014 Quote Calculator'!$AB105="-","-",IF('2014 Quote Calculator'!$AB105="","",ROUNDUP(IF(OR('2014 Quote Calculator'!$E105=$CF$6,'2014 Quote Calculator'!$E105=$CG$6,'2014 Quote Calculator'!$E105=$CH$6,'2014 Quote Calculator'!$E105=$CI$6),'2014 Quote Calculator'!$AB105,(1-$L105)*'2014 Quote Calculator'!$AB105),2)))</f>
        <v/>
      </c>
      <c r="S105" s="15" t="str">
        <f t="shared" si="34"/>
        <v/>
      </c>
      <c r="T105" s="15" t="str">
        <f>IF('2014 Quote Calculator'!$AD105="-","-",IF('2014 Quote Calculator'!$AD105="","",ROUNDUP(IF(OR('2014 Quote Calculator'!$H105=$CF$6,'2014 Quote Calculator'!$H105=$CG$6,'2014 Quote Calculator'!$H105=$CH$6,'2014 Quote Calculator'!$H105=$CI$6),'2014 Quote Calculator'!$AD105,(1-$L105)*'2014 Quote Calculator'!$AD105),2)))</f>
        <v/>
      </c>
      <c r="U105" s="15" t="str">
        <f t="shared" si="35"/>
        <v/>
      </c>
      <c r="V105" s="132"/>
      <c r="W105" s="18" t="str">
        <f t="shared" si="36"/>
        <v/>
      </c>
      <c r="X105" s="18" t="str">
        <f t="shared" si="25"/>
        <v/>
      </c>
      <c r="Y105" s="18" t="str">
        <f t="shared" si="37"/>
        <v/>
      </c>
      <c r="Z105" s="18" t="str">
        <f t="shared" si="26"/>
        <v/>
      </c>
      <c r="AA105" s="18" t="str">
        <f t="shared" si="38"/>
        <v/>
      </c>
      <c r="AB105" s="15" t="str">
        <f t="shared" si="39"/>
        <v/>
      </c>
      <c r="AC105" s="15" t="str">
        <f t="shared" si="27"/>
        <v/>
      </c>
      <c r="AD105" s="15" t="str">
        <f t="shared" si="28"/>
        <v/>
      </c>
      <c r="AE105" s="7"/>
      <c r="AF105" s="8"/>
      <c r="AG105" s="12"/>
      <c r="AH105" s="13"/>
      <c r="AI105" s="12"/>
      <c r="AJ105" s="12"/>
      <c r="AO105" s="12"/>
      <c r="BR105" s="12"/>
      <c r="BS105" s="9"/>
      <c r="BT105" s="9"/>
      <c r="BX105" s="12"/>
      <c r="BY105" s="9"/>
      <c r="BZ105" s="9"/>
      <c r="CO105" s="144"/>
      <c r="CP105" s="145"/>
    </row>
    <row r="106" spans="1:94" s="64" customFormat="1" ht="51" customHeight="1" x14ac:dyDescent="0.25">
      <c r="A106" s="83"/>
      <c r="B106" s="83"/>
      <c r="C106" s="83"/>
      <c r="D106" s="83"/>
      <c r="E106" s="83"/>
      <c r="F106" s="83"/>
      <c r="G106" s="83"/>
      <c r="H106" s="83"/>
      <c r="I106" s="83"/>
      <c r="J106" s="84" t="str">
        <f t="shared" si="29"/>
        <v/>
      </c>
      <c r="K106" s="84" t="str">
        <f t="shared" si="30"/>
        <v/>
      </c>
      <c r="L106" s="150" t="str">
        <f t="shared" si="31"/>
        <v/>
      </c>
      <c r="M106" s="150" t="str">
        <f t="shared" si="24"/>
        <v/>
      </c>
      <c r="N106" s="82"/>
      <c r="O106" s="85" t="str">
        <f t="shared" si="32"/>
        <v/>
      </c>
      <c r="P106" s="82"/>
      <c r="Q106" s="15" t="str">
        <f t="shared" si="33"/>
        <v/>
      </c>
      <c r="R106" s="15" t="str">
        <f>IF('2014 Quote Calculator'!$AB106="-","-",IF('2014 Quote Calculator'!$AB106="","",ROUNDUP(IF(OR('2014 Quote Calculator'!$E106=$CF$6,'2014 Quote Calculator'!$E106=$CG$6,'2014 Quote Calculator'!$E106=$CH$6,'2014 Quote Calculator'!$E106=$CI$6),'2014 Quote Calculator'!$AB106,(1-$L106)*'2014 Quote Calculator'!$AB106),2)))</f>
        <v/>
      </c>
      <c r="S106" s="15" t="str">
        <f t="shared" si="34"/>
        <v/>
      </c>
      <c r="T106" s="15" t="str">
        <f>IF('2014 Quote Calculator'!$AD106="-","-",IF('2014 Quote Calculator'!$AD106="","",ROUNDUP(IF(OR('2014 Quote Calculator'!$H106=$CF$6,'2014 Quote Calculator'!$H106=$CG$6,'2014 Quote Calculator'!$H106=$CH$6,'2014 Quote Calculator'!$H106=$CI$6),'2014 Quote Calculator'!$AD106,(1-$L106)*'2014 Quote Calculator'!$AD106),2)))</f>
        <v/>
      </c>
      <c r="U106" s="15" t="str">
        <f t="shared" si="35"/>
        <v/>
      </c>
      <c r="V106" s="132"/>
      <c r="W106" s="18" t="str">
        <f t="shared" si="36"/>
        <v/>
      </c>
      <c r="X106" s="18" t="str">
        <f t="shared" si="25"/>
        <v/>
      </c>
      <c r="Y106" s="18" t="str">
        <f t="shared" si="37"/>
        <v/>
      </c>
      <c r="Z106" s="18" t="str">
        <f t="shared" si="26"/>
        <v/>
      </c>
      <c r="AA106" s="18" t="str">
        <f t="shared" si="38"/>
        <v/>
      </c>
      <c r="AB106" s="15" t="str">
        <f t="shared" si="39"/>
        <v/>
      </c>
      <c r="AC106" s="15" t="str">
        <f t="shared" si="27"/>
        <v/>
      </c>
      <c r="AD106" s="15" t="str">
        <f t="shared" si="28"/>
        <v/>
      </c>
      <c r="AE106" s="7"/>
      <c r="AF106" s="8"/>
      <c r="AG106" s="12"/>
      <c r="AH106" s="13"/>
      <c r="AI106" s="12"/>
      <c r="AJ106" s="12"/>
      <c r="AO106" s="12"/>
      <c r="BR106" s="12"/>
      <c r="BS106" s="9"/>
      <c r="BT106" s="9"/>
      <c r="BX106" s="12"/>
      <c r="BY106" s="9"/>
      <c r="BZ106" s="9"/>
      <c r="CO106" s="144"/>
      <c r="CP106" s="145"/>
    </row>
    <row r="107" spans="1:94" s="64" customFormat="1" ht="51" customHeight="1" x14ac:dyDescent="0.25">
      <c r="A107" s="83"/>
      <c r="B107" s="83"/>
      <c r="C107" s="83"/>
      <c r="D107" s="83"/>
      <c r="E107" s="83"/>
      <c r="F107" s="83"/>
      <c r="G107" s="83"/>
      <c r="H107" s="83"/>
      <c r="I107" s="83"/>
      <c r="J107" s="84" t="str">
        <f t="shared" si="29"/>
        <v/>
      </c>
      <c r="K107" s="84" t="str">
        <f t="shared" si="30"/>
        <v/>
      </c>
      <c r="L107" s="150" t="str">
        <f t="shared" si="31"/>
        <v/>
      </c>
      <c r="M107" s="150" t="str">
        <f t="shared" si="24"/>
        <v/>
      </c>
      <c r="N107" s="82"/>
      <c r="O107" s="85" t="str">
        <f t="shared" si="32"/>
        <v/>
      </c>
      <c r="P107" s="82"/>
      <c r="Q107" s="15" t="str">
        <f t="shared" si="33"/>
        <v/>
      </c>
      <c r="R107" s="15" t="str">
        <f>IF('2014 Quote Calculator'!$AB107="-","-",IF('2014 Quote Calculator'!$AB107="","",ROUNDUP(IF(OR('2014 Quote Calculator'!$E107=$CF$6,'2014 Quote Calculator'!$E107=$CG$6,'2014 Quote Calculator'!$E107=$CH$6,'2014 Quote Calculator'!$E107=$CI$6),'2014 Quote Calculator'!$AB107,(1-$L107)*'2014 Quote Calculator'!$AB107),2)))</f>
        <v/>
      </c>
      <c r="S107" s="15" t="str">
        <f t="shared" si="34"/>
        <v/>
      </c>
      <c r="T107" s="15" t="str">
        <f>IF('2014 Quote Calculator'!$AD107="-","-",IF('2014 Quote Calculator'!$AD107="","",ROUNDUP(IF(OR('2014 Quote Calculator'!$H107=$CF$6,'2014 Quote Calculator'!$H107=$CG$6,'2014 Quote Calculator'!$H107=$CH$6,'2014 Quote Calculator'!$H107=$CI$6),'2014 Quote Calculator'!$AD107,(1-$L107)*'2014 Quote Calculator'!$AD107),2)))</f>
        <v/>
      </c>
      <c r="U107" s="15" t="str">
        <f t="shared" si="35"/>
        <v/>
      </c>
      <c r="V107" s="132"/>
      <c r="W107" s="18" t="str">
        <f t="shared" si="36"/>
        <v/>
      </c>
      <c r="X107" s="18" t="str">
        <f t="shared" si="25"/>
        <v/>
      </c>
      <c r="Y107" s="18" t="str">
        <f t="shared" si="37"/>
        <v/>
      </c>
      <c r="Z107" s="18" t="str">
        <f t="shared" si="26"/>
        <v/>
      </c>
      <c r="AA107" s="18" t="str">
        <f t="shared" si="38"/>
        <v/>
      </c>
      <c r="AB107" s="15" t="str">
        <f t="shared" si="39"/>
        <v/>
      </c>
      <c r="AC107" s="15" t="str">
        <f t="shared" si="27"/>
        <v/>
      </c>
      <c r="AD107" s="15" t="str">
        <f t="shared" si="28"/>
        <v/>
      </c>
      <c r="AE107" s="7"/>
      <c r="AF107" s="8"/>
      <c r="AG107" s="12"/>
      <c r="AH107" s="13"/>
      <c r="AI107" s="12"/>
      <c r="AJ107" s="12"/>
      <c r="AO107" s="12"/>
      <c r="BR107" s="12"/>
      <c r="BS107" s="9"/>
      <c r="BT107" s="9"/>
      <c r="BX107" s="12"/>
      <c r="BY107" s="9"/>
      <c r="BZ107" s="9"/>
      <c r="CO107" s="144"/>
      <c r="CP107" s="145"/>
    </row>
    <row r="108" spans="1:94" s="64" customFormat="1" ht="51" customHeight="1" x14ac:dyDescent="0.25">
      <c r="A108" s="83"/>
      <c r="B108" s="83"/>
      <c r="C108" s="83"/>
      <c r="D108" s="83"/>
      <c r="E108" s="83"/>
      <c r="F108" s="83"/>
      <c r="G108" s="83"/>
      <c r="H108" s="83"/>
      <c r="I108" s="83"/>
      <c r="J108" s="84" t="str">
        <f t="shared" si="29"/>
        <v/>
      </c>
      <c r="K108" s="84" t="str">
        <f t="shared" si="30"/>
        <v/>
      </c>
      <c r="L108" s="150" t="str">
        <f t="shared" si="31"/>
        <v/>
      </c>
      <c r="M108" s="150" t="str">
        <f t="shared" si="24"/>
        <v/>
      </c>
      <c r="N108" s="82"/>
      <c r="O108" s="85" t="str">
        <f t="shared" si="32"/>
        <v/>
      </c>
      <c r="P108" s="82"/>
      <c r="Q108" s="15" t="str">
        <f t="shared" si="33"/>
        <v/>
      </c>
      <c r="R108" s="15" t="str">
        <f>IF('2014 Quote Calculator'!$AB108="-","-",IF('2014 Quote Calculator'!$AB108="","",ROUNDUP(IF(OR('2014 Quote Calculator'!$E108=$CF$6,'2014 Quote Calculator'!$E108=$CG$6,'2014 Quote Calculator'!$E108=$CH$6,'2014 Quote Calculator'!$E108=$CI$6),'2014 Quote Calculator'!$AB108,(1-$L108)*'2014 Quote Calculator'!$AB108),2)))</f>
        <v/>
      </c>
      <c r="S108" s="15" t="str">
        <f t="shared" si="34"/>
        <v/>
      </c>
      <c r="T108" s="15" t="str">
        <f>IF('2014 Quote Calculator'!$AD108="-","-",IF('2014 Quote Calculator'!$AD108="","",ROUNDUP(IF(OR('2014 Quote Calculator'!$H108=$CF$6,'2014 Quote Calculator'!$H108=$CG$6,'2014 Quote Calculator'!$H108=$CH$6,'2014 Quote Calculator'!$H108=$CI$6),'2014 Quote Calculator'!$AD108,(1-$L108)*'2014 Quote Calculator'!$AD108),2)))</f>
        <v/>
      </c>
      <c r="U108" s="15" t="str">
        <f t="shared" si="35"/>
        <v/>
      </c>
      <c r="V108" s="132"/>
      <c r="W108" s="18" t="str">
        <f t="shared" si="36"/>
        <v/>
      </c>
      <c r="X108" s="18" t="str">
        <f t="shared" si="25"/>
        <v/>
      </c>
      <c r="Y108" s="18" t="str">
        <f t="shared" si="37"/>
        <v/>
      </c>
      <c r="Z108" s="18" t="str">
        <f t="shared" si="26"/>
        <v/>
      </c>
      <c r="AA108" s="18" t="str">
        <f t="shared" si="38"/>
        <v/>
      </c>
      <c r="AB108" s="15" t="str">
        <f t="shared" si="39"/>
        <v/>
      </c>
      <c r="AC108" s="15" t="str">
        <f t="shared" si="27"/>
        <v/>
      </c>
      <c r="AD108" s="15" t="str">
        <f t="shared" si="28"/>
        <v/>
      </c>
      <c r="AE108" s="7"/>
      <c r="AF108" s="8"/>
      <c r="AG108" s="12"/>
      <c r="AH108" s="13"/>
      <c r="AI108" s="12"/>
      <c r="AJ108" s="12"/>
      <c r="AO108" s="12"/>
      <c r="BR108" s="12"/>
      <c r="BS108" s="9"/>
      <c r="BT108" s="9"/>
      <c r="BX108" s="12"/>
      <c r="BY108" s="9"/>
      <c r="BZ108" s="9"/>
      <c r="CO108" s="144"/>
      <c r="CP108" s="145"/>
    </row>
    <row r="109" spans="1:94" s="64" customFormat="1" ht="51" customHeight="1" x14ac:dyDescent="0.25">
      <c r="A109" s="83"/>
      <c r="B109" s="83"/>
      <c r="C109" s="83"/>
      <c r="D109" s="83"/>
      <c r="E109" s="83"/>
      <c r="F109" s="83"/>
      <c r="G109" s="83"/>
      <c r="H109" s="83"/>
      <c r="I109" s="83"/>
      <c r="J109" s="84" t="str">
        <f t="shared" si="29"/>
        <v/>
      </c>
      <c r="K109" s="84" t="str">
        <f t="shared" si="30"/>
        <v/>
      </c>
      <c r="L109" s="150" t="str">
        <f t="shared" si="31"/>
        <v/>
      </c>
      <c r="M109" s="150" t="str">
        <f t="shared" si="24"/>
        <v/>
      </c>
      <c r="N109" s="82"/>
      <c r="O109" s="85" t="str">
        <f t="shared" si="32"/>
        <v/>
      </c>
      <c r="P109" s="82"/>
      <c r="Q109" s="15" t="str">
        <f t="shared" si="33"/>
        <v/>
      </c>
      <c r="R109" s="15" t="str">
        <f>IF('2014 Quote Calculator'!$AB109="-","-",IF('2014 Quote Calculator'!$AB109="","",ROUNDUP(IF(OR('2014 Quote Calculator'!$E109=$CF$6,'2014 Quote Calculator'!$E109=$CG$6,'2014 Quote Calculator'!$E109=$CH$6,'2014 Quote Calculator'!$E109=$CI$6),'2014 Quote Calculator'!$AB109,(1-$L109)*'2014 Quote Calculator'!$AB109),2)))</f>
        <v/>
      </c>
      <c r="S109" s="15" t="str">
        <f t="shared" si="34"/>
        <v/>
      </c>
      <c r="T109" s="15" t="str">
        <f>IF('2014 Quote Calculator'!$AD109="-","-",IF('2014 Quote Calculator'!$AD109="","",ROUNDUP(IF(OR('2014 Quote Calculator'!$H109=$CF$6,'2014 Quote Calculator'!$H109=$CG$6,'2014 Quote Calculator'!$H109=$CH$6,'2014 Quote Calculator'!$H109=$CI$6),'2014 Quote Calculator'!$AD109,(1-$L109)*'2014 Quote Calculator'!$AD109),2)))</f>
        <v/>
      </c>
      <c r="U109" s="15" t="str">
        <f t="shared" si="35"/>
        <v/>
      </c>
      <c r="V109" s="132"/>
      <c r="W109" s="18" t="str">
        <f t="shared" si="36"/>
        <v/>
      </c>
      <c r="X109" s="18" t="str">
        <f t="shared" si="25"/>
        <v/>
      </c>
      <c r="Y109" s="18" t="str">
        <f t="shared" si="37"/>
        <v/>
      </c>
      <c r="Z109" s="18" t="str">
        <f t="shared" si="26"/>
        <v/>
      </c>
      <c r="AA109" s="18" t="str">
        <f t="shared" si="38"/>
        <v/>
      </c>
      <c r="AB109" s="15" t="str">
        <f t="shared" si="39"/>
        <v/>
      </c>
      <c r="AC109" s="15" t="str">
        <f t="shared" si="27"/>
        <v/>
      </c>
      <c r="AD109" s="15" t="str">
        <f t="shared" si="28"/>
        <v/>
      </c>
      <c r="AE109" s="7"/>
      <c r="AF109" s="8"/>
      <c r="AG109" s="12"/>
      <c r="AH109" s="13"/>
      <c r="AI109" s="12"/>
      <c r="AJ109" s="12"/>
      <c r="AO109" s="12"/>
      <c r="BR109" s="12"/>
      <c r="BS109" s="9"/>
      <c r="BT109" s="9"/>
      <c r="BX109" s="12"/>
      <c r="BY109" s="9"/>
      <c r="BZ109" s="9"/>
      <c r="CO109" s="144"/>
      <c r="CP109" s="145"/>
    </row>
    <row r="110" spans="1:94" s="64" customFormat="1" ht="51" customHeight="1" x14ac:dyDescent="0.25">
      <c r="A110" s="83"/>
      <c r="B110" s="83"/>
      <c r="C110" s="83"/>
      <c r="D110" s="83"/>
      <c r="E110" s="83"/>
      <c r="F110" s="83"/>
      <c r="G110" s="83"/>
      <c r="H110" s="83"/>
      <c r="I110" s="83"/>
      <c r="J110" s="84" t="str">
        <f t="shared" si="29"/>
        <v/>
      </c>
      <c r="K110" s="84" t="str">
        <f t="shared" si="30"/>
        <v/>
      </c>
      <c r="L110" s="150" t="str">
        <f t="shared" si="31"/>
        <v/>
      </c>
      <c r="M110" s="150" t="str">
        <f t="shared" si="24"/>
        <v/>
      </c>
      <c r="N110" s="82"/>
      <c r="O110" s="85" t="str">
        <f t="shared" si="32"/>
        <v/>
      </c>
      <c r="P110" s="82"/>
      <c r="Q110" s="15" t="str">
        <f t="shared" si="33"/>
        <v/>
      </c>
      <c r="R110" s="15" t="str">
        <f>IF('2014 Quote Calculator'!$AB110="-","-",IF('2014 Quote Calculator'!$AB110="","",ROUNDUP(IF(OR('2014 Quote Calculator'!$E110=$CF$6,'2014 Quote Calculator'!$E110=$CG$6,'2014 Quote Calculator'!$E110=$CH$6,'2014 Quote Calculator'!$E110=$CI$6),'2014 Quote Calculator'!$AB110,(1-$L110)*'2014 Quote Calculator'!$AB110),2)))</f>
        <v/>
      </c>
      <c r="S110" s="15" t="str">
        <f t="shared" si="34"/>
        <v/>
      </c>
      <c r="T110" s="15" t="str">
        <f>IF('2014 Quote Calculator'!$AD110="-","-",IF('2014 Quote Calculator'!$AD110="","",ROUNDUP(IF(OR('2014 Quote Calculator'!$H110=$CF$6,'2014 Quote Calculator'!$H110=$CG$6,'2014 Quote Calculator'!$H110=$CH$6,'2014 Quote Calculator'!$H110=$CI$6),'2014 Quote Calculator'!$AD110,(1-$L110)*'2014 Quote Calculator'!$AD110),2)))</f>
        <v/>
      </c>
      <c r="U110" s="15" t="str">
        <f t="shared" si="35"/>
        <v/>
      </c>
      <c r="V110" s="132"/>
      <c r="W110" s="18" t="str">
        <f t="shared" si="36"/>
        <v/>
      </c>
      <c r="X110" s="18" t="str">
        <f t="shared" si="25"/>
        <v/>
      </c>
      <c r="Y110" s="18" t="str">
        <f t="shared" si="37"/>
        <v/>
      </c>
      <c r="Z110" s="18" t="str">
        <f t="shared" si="26"/>
        <v/>
      </c>
      <c r="AA110" s="18" t="str">
        <f t="shared" si="38"/>
        <v/>
      </c>
      <c r="AB110" s="15" t="str">
        <f t="shared" si="39"/>
        <v/>
      </c>
      <c r="AC110" s="15" t="str">
        <f t="shared" si="27"/>
        <v/>
      </c>
      <c r="AD110" s="15" t="str">
        <f t="shared" si="28"/>
        <v/>
      </c>
      <c r="AE110" s="7"/>
      <c r="AF110" s="8"/>
      <c r="AG110" s="12"/>
      <c r="AH110" s="13"/>
      <c r="AI110" s="12"/>
      <c r="AJ110" s="12"/>
      <c r="AO110" s="12"/>
      <c r="BR110" s="12"/>
      <c r="BS110" s="9"/>
      <c r="BT110" s="9"/>
      <c r="BX110" s="12"/>
      <c r="BY110" s="9"/>
      <c r="BZ110" s="9"/>
      <c r="CO110" s="144"/>
      <c r="CP110" s="145"/>
    </row>
    <row r="111" spans="1:94" s="64" customFormat="1" ht="51" customHeight="1" x14ac:dyDescent="0.25">
      <c r="A111" s="83"/>
      <c r="B111" s="83"/>
      <c r="C111" s="83"/>
      <c r="D111" s="83"/>
      <c r="E111" s="83"/>
      <c r="F111" s="83"/>
      <c r="G111" s="83"/>
      <c r="H111" s="83"/>
      <c r="I111" s="83"/>
      <c r="J111" s="84" t="str">
        <f t="shared" si="29"/>
        <v/>
      </c>
      <c r="K111" s="84" t="str">
        <f t="shared" si="30"/>
        <v/>
      </c>
      <c r="L111" s="150" t="str">
        <f t="shared" si="31"/>
        <v/>
      </c>
      <c r="M111" s="150" t="str">
        <f t="shared" si="24"/>
        <v/>
      </c>
      <c r="N111" s="82"/>
      <c r="O111" s="85" t="str">
        <f t="shared" si="32"/>
        <v/>
      </c>
      <c r="P111" s="82"/>
      <c r="Q111" s="15" t="str">
        <f t="shared" si="33"/>
        <v/>
      </c>
      <c r="R111" s="15" t="str">
        <f>IF('2014 Quote Calculator'!$AB111="-","-",IF('2014 Quote Calculator'!$AB111="","",ROUNDUP(IF(OR('2014 Quote Calculator'!$E111=$CF$6,'2014 Quote Calculator'!$E111=$CG$6,'2014 Quote Calculator'!$E111=$CH$6,'2014 Quote Calculator'!$E111=$CI$6),'2014 Quote Calculator'!$AB111,(1-$L111)*'2014 Quote Calculator'!$AB111),2)))</f>
        <v/>
      </c>
      <c r="S111" s="15" t="str">
        <f t="shared" si="34"/>
        <v/>
      </c>
      <c r="T111" s="15" t="str">
        <f>IF('2014 Quote Calculator'!$AD111="-","-",IF('2014 Quote Calculator'!$AD111="","",ROUNDUP(IF(OR('2014 Quote Calculator'!$H111=$CF$6,'2014 Quote Calculator'!$H111=$CG$6,'2014 Quote Calculator'!$H111=$CH$6,'2014 Quote Calculator'!$H111=$CI$6),'2014 Quote Calculator'!$AD111,(1-$L111)*'2014 Quote Calculator'!$AD111),2)))</f>
        <v/>
      </c>
      <c r="U111" s="15" t="str">
        <f t="shared" si="35"/>
        <v/>
      </c>
      <c r="V111" s="132"/>
      <c r="W111" s="18" t="str">
        <f t="shared" si="36"/>
        <v/>
      </c>
      <c r="X111" s="18" t="str">
        <f t="shared" si="25"/>
        <v/>
      </c>
      <c r="Y111" s="18" t="str">
        <f t="shared" si="37"/>
        <v/>
      </c>
      <c r="Z111" s="18" t="str">
        <f t="shared" si="26"/>
        <v/>
      </c>
      <c r="AA111" s="18" t="str">
        <f t="shared" si="38"/>
        <v/>
      </c>
      <c r="AB111" s="15" t="str">
        <f t="shared" si="39"/>
        <v/>
      </c>
      <c r="AC111" s="15" t="str">
        <f t="shared" si="27"/>
        <v/>
      </c>
      <c r="AD111" s="15" t="str">
        <f t="shared" si="28"/>
        <v/>
      </c>
      <c r="AE111" s="7"/>
      <c r="AF111" s="8"/>
      <c r="AG111" s="12"/>
      <c r="AH111" s="13"/>
      <c r="AI111" s="12"/>
      <c r="AJ111" s="12"/>
      <c r="AO111" s="12"/>
      <c r="BR111" s="12"/>
      <c r="BS111" s="9"/>
      <c r="BT111" s="9"/>
      <c r="BX111" s="12"/>
      <c r="BY111" s="9"/>
      <c r="BZ111" s="9"/>
      <c r="CO111" s="144"/>
      <c r="CP111" s="145"/>
    </row>
    <row r="112" spans="1:94" s="64" customFormat="1" ht="51" customHeight="1" x14ac:dyDescent="0.25">
      <c r="A112" s="83"/>
      <c r="B112" s="83"/>
      <c r="C112" s="83"/>
      <c r="D112" s="83"/>
      <c r="E112" s="83"/>
      <c r="F112" s="83"/>
      <c r="G112" s="83"/>
      <c r="H112" s="83"/>
      <c r="I112" s="83"/>
      <c r="J112" s="84" t="str">
        <f t="shared" si="29"/>
        <v/>
      </c>
      <c r="K112" s="84" t="str">
        <f t="shared" si="30"/>
        <v/>
      </c>
      <c r="L112" s="150" t="str">
        <f t="shared" si="31"/>
        <v/>
      </c>
      <c r="M112" s="150" t="str">
        <f t="shared" si="24"/>
        <v/>
      </c>
      <c r="N112" s="82"/>
      <c r="O112" s="85" t="str">
        <f t="shared" si="32"/>
        <v/>
      </c>
      <c r="P112" s="82"/>
      <c r="Q112" s="15" t="str">
        <f t="shared" si="33"/>
        <v/>
      </c>
      <c r="R112" s="15" t="str">
        <f>IF('2014 Quote Calculator'!$AB112="-","-",IF('2014 Quote Calculator'!$AB112="","",ROUNDUP(IF(OR('2014 Quote Calculator'!$E112=$CF$6,'2014 Quote Calculator'!$E112=$CG$6,'2014 Quote Calculator'!$E112=$CH$6,'2014 Quote Calculator'!$E112=$CI$6),'2014 Quote Calculator'!$AB112,(1-$L112)*'2014 Quote Calculator'!$AB112),2)))</f>
        <v/>
      </c>
      <c r="S112" s="15" t="str">
        <f t="shared" si="34"/>
        <v/>
      </c>
      <c r="T112" s="15" t="str">
        <f>IF('2014 Quote Calculator'!$AD112="-","-",IF('2014 Quote Calculator'!$AD112="","",ROUNDUP(IF(OR('2014 Quote Calculator'!$H112=$CF$6,'2014 Quote Calculator'!$H112=$CG$6,'2014 Quote Calculator'!$H112=$CH$6,'2014 Quote Calculator'!$H112=$CI$6),'2014 Quote Calculator'!$AD112,(1-$L112)*'2014 Quote Calculator'!$AD112),2)))</f>
        <v/>
      </c>
      <c r="U112" s="15" t="str">
        <f t="shared" si="35"/>
        <v/>
      </c>
      <c r="V112" s="132"/>
      <c r="W112" s="18" t="str">
        <f t="shared" si="36"/>
        <v/>
      </c>
      <c r="X112" s="18" t="str">
        <f t="shared" si="25"/>
        <v/>
      </c>
      <c r="Y112" s="18" t="str">
        <f t="shared" si="37"/>
        <v/>
      </c>
      <c r="Z112" s="18" t="str">
        <f t="shared" si="26"/>
        <v/>
      </c>
      <c r="AA112" s="18" t="str">
        <f t="shared" si="38"/>
        <v/>
      </c>
      <c r="AB112" s="15" t="str">
        <f t="shared" si="39"/>
        <v/>
      </c>
      <c r="AC112" s="15" t="str">
        <f t="shared" si="27"/>
        <v/>
      </c>
      <c r="AD112" s="15" t="str">
        <f t="shared" si="28"/>
        <v/>
      </c>
      <c r="AE112" s="7"/>
      <c r="AF112" s="8"/>
      <c r="AG112" s="12"/>
      <c r="AH112" s="13"/>
      <c r="AI112" s="12"/>
      <c r="AJ112" s="12"/>
      <c r="AO112" s="12"/>
      <c r="BR112" s="12"/>
      <c r="BS112" s="9"/>
      <c r="BT112" s="9"/>
      <c r="BX112" s="12"/>
      <c r="BY112" s="9"/>
      <c r="BZ112" s="9"/>
      <c r="CO112" s="144"/>
      <c r="CP112" s="145"/>
    </row>
    <row r="113" spans="1:94" s="64" customFormat="1" ht="51" customHeight="1" x14ac:dyDescent="0.25">
      <c r="A113" s="83"/>
      <c r="B113" s="83"/>
      <c r="C113" s="83"/>
      <c r="D113" s="83"/>
      <c r="E113" s="83"/>
      <c r="F113" s="83"/>
      <c r="G113" s="83"/>
      <c r="H113" s="83"/>
      <c r="I113" s="83"/>
      <c r="J113" s="84" t="str">
        <f t="shared" si="29"/>
        <v/>
      </c>
      <c r="K113" s="84" t="str">
        <f t="shared" si="30"/>
        <v/>
      </c>
      <c r="L113" s="150" t="str">
        <f t="shared" si="31"/>
        <v/>
      </c>
      <c r="M113" s="150" t="str">
        <f t="shared" si="24"/>
        <v/>
      </c>
      <c r="N113" s="82"/>
      <c r="O113" s="85" t="str">
        <f t="shared" si="32"/>
        <v/>
      </c>
      <c r="P113" s="82"/>
      <c r="Q113" s="15" t="str">
        <f t="shared" si="33"/>
        <v/>
      </c>
      <c r="R113" s="15" t="str">
        <f>IF('2014 Quote Calculator'!$AB113="-","-",IF('2014 Quote Calculator'!$AB113="","",ROUNDUP(IF(OR('2014 Quote Calculator'!$E113=$CF$6,'2014 Quote Calculator'!$E113=$CG$6,'2014 Quote Calculator'!$E113=$CH$6,'2014 Quote Calculator'!$E113=$CI$6),'2014 Quote Calculator'!$AB113,(1-$L113)*'2014 Quote Calculator'!$AB113),2)))</f>
        <v/>
      </c>
      <c r="S113" s="15" t="str">
        <f t="shared" si="34"/>
        <v/>
      </c>
      <c r="T113" s="15" t="str">
        <f>IF('2014 Quote Calculator'!$AD113="-","-",IF('2014 Quote Calculator'!$AD113="","",ROUNDUP(IF(OR('2014 Quote Calculator'!$H113=$CF$6,'2014 Quote Calculator'!$H113=$CG$6,'2014 Quote Calculator'!$H113=$CH$6,'2014 Quote Calculator'!$H113=$CI$6),'2014 Quote Calculator'!$AD113,(1-$L113)*'2014 Quote Calculator'!$AD113),2)))</f>
        <v/>
      </c>
      <c r="U113" s="15" t="str">
        <f t="shared" si="35"/>
        <v/>
      </c>
      <c r="V113" s="132"/>
      <c r="W113" s="18" t="str">
        <f t="shared" si="36"/>
        <v/>
      </c>
      <c r="X113" s="18" t="str">
        <f t="shared" si="25"/>
        <v/>
      </c>
      <c r="Y113" s="18" t="str">
        <f t="shared" si="37"/>
        <v/>
      </c>
      <c r="Z113" s="18" t="str">
        <f t="shared" si="26"/>
        <v/>
      </c>
      <c r="AA113" s="18" t="str">
        <f t="shared" si="38"/>
        <v/>
      </c>
      <c r="AB113" s="15" t="str">
        <f t="shared" si="39"/>
        <v/>
      </c>
      <c r="AC113" s="15" t="str">
        <f t="shared" si="27"/>
        <v/>
      </c>
      <c r="AD113" s="15" t="str">
        <f t="shared" si="28"/>
        <v/>
      </c>
      <c r="AE113" s="7"/>
      <c r="AF113" s="8"/>
      <c r="AG113" s="12"/>
      <c r="AH113" s="13"/>
      <c r="AI113" s="12"/>
      <c r="AJ113" s="12"/>
      <c r="AO113" s="12"/>
      <c r="BR113" s="12"/>
      <c r="BS113" s="9"/>
      <c r="BT113" s="9"/>
      <c r="BX113" s="12"/>
      <c r="BY113" s="9"/>
      <c r="BZ113" s="9"/>
      <c r="CO113" s="144"/>
      <c r="CP113" s="145"/>
    </row>
    <row r="114" spans="1:94" s="64" customFormat="1" ht="51" customHeight="1" x14ac:dyDescent="0.25">
      <c r="A114" s="83"/>
      <c r="B114" s="83"/>
      <c r="C114" s="83"/>
      <c r="D114" s="83"/>
      <c r="E114" s="83"/>
      <c r="F114" s="83"/>
      <c r="G114" s="83"/>
      <c r="H114" s="83"/>
      <c r="I114" s="83"/>
      <c r="J114" s="84" t="str">
        <f t="shared" si="29"/>
        <v/>
      </c>
      <c r="K114" s="84" t="str">
        <f t="shared" si="30"/>
        <v/>
      </c>
      <c r="L114" s="150" t="str">
        <f t="shared" si="31"/>
        <v/>
      </c>
      <c r="M114" s="150" t="str">
        <f t="shared" si="24"/>
        <v/>
      </c>
      <c r="N114" s="82"/>
      <c r="O114" s="85" t="str">
        <f t="shared" si="32"/>
        <v/>
      </c>
      <c r="P114" s="82"/>
      <c r="Q114" s="15" t="str">
        <f t="shared" si="33"/>
        <v/>
      </c>
      <c r="R114" s="15" t="str">
        <f>IF('2014 Quote Calculator'!$AB114="-","-",IF('2014 Quote Calculator'!$AB114="","",ROUNDUP(IF(OR('2014 Quote Calculator'!$E114=$CF$6,'2014 Quote Calculator'!$E114=$CG$6,'2014 Quote Calculator'!$E114=$CH$6,'2014 Quote Calculator'!$E114=$CI$6),'2014 Quote Calculator'!$AB114,(1-$L114)*'2014 Quote Calculator'!$AB114),2)))</f>
        <v/>
      </c>
      <c r="S114" s="15" t="str">
        <f t="shared" si="34"/>
        <v/>
      </c>
      <c r="T114" s="15" t="str">
        <f>IF('2014 Quote Calculator'!$AD114="-","-",IF('2014 Quote Calculator'!$AD114="","",ROUNDUP(IF(OR('2014 Quote Calculator'!$H114=$CF$6,'2014 Quote Calculator'!$H114=$CG$6,'2014 Quote Calculator'!$H114=$CH$6,'2014 Quote Calculator'!$H114=$CI$6),'2014 Quote Calculator'!$AD114,(1-$L114)*'2014 Quote Calculator'!$AD114),2)))</f>
        <v/>
      </c>
      <c r="U114" s="15" t="str">
        <f t="shared" si="35"/>
        <v/>
      </c>
      <c r="V114" s="132"/>
      <c r="W114" s="18" t="str">
        <f t="shared" si="36"/>
        <v/>
      </c>
      <c r="X114" s="18" t="str">
        <f t="shared" si="25"/>
        <v/>
      </c>
      <c r="Y114" s="18" t="str">
        <f t="shared" si="37"/>
        <v/>
      </c>
      <c r="Z114" s="18" t="str">
        <f t="shared" si="26"/>
        <v/>
      </c>
      <c r="AA114" s="18" t="str">
        <f t="shared" si="38"/>
        <v/>
      </c>
      <c r="AB114" s="15" t="str">
        <f t="shared" si="39"/>
        <v/>
      </c>
      <c r="AC114" s="15" t="str">
        <f t="shared" si="27"/>
        <v/>
      </c>
      <c r="AD114" s="15" t="str">
        <f t="shared" si="28"/>
        <v/>
      </c>
      <c r="AE114" s="7"/>
      <c r="AF114" s="8"/>
      <c r="AG114" s="12"/>
      <c r="AH114" s="13"/>
      <c r="AI114" s="12"/>
      <c r="AJ114" s="12"/>
      <c r="AO114" s="12"/>
      <c r="BR114" s="12"/>
      <c r="BS114" s="9"/>
      <c r="BT114" s="9"/>
      <c r="BX114" s="12"/>
      <c r="BY114" s="9"/>
      <c r="BZ114" s="9"/>
      <c r="CO114" s="144"/>
      <c r="CP114" s="145"/>
    </row>
    <row r="115" spans="1:94" s="64" customFormat="1" ht="51" customHeight="1" x14ac:dyDescent="0.25">
      <c r="A115" s="83"/>
      <c r="B115" s="83"/>
      <c r="C115" s="83"/>
      <c r="D115" s="83"/>
      <c r="E115" s="83"/>
      <c r="F115" s="83"/>
      <c r="G115" s="83"/>
      <c r="H115" s="83"/>
      <c r="I115" s="83"/>
      <c r="J115" s="84" t="str">
        <f t="shared" si="29"/>
        <v/>
      </c>
      <c r="K115" s="84" t="str">
        <f t="shared" si="30"/>
        <v/>
      </c>
      <c r="L115" s="150" t="str">
        <f t="shared" si="31"/>
        <v/>
      </c>
      <c r="M115" s="150" t="str">
        <f t="shared" si="24"/>
        <v/>
      </c>
      <c r="N115" s="82"/>
      <c r="O115" s="85" t="str">
        <f t="shared" si="32"/>
        <v/>
      </c>
      <c r="P115" s="82"/>
      <c r="Q115" s="15" t="str">
        <f t="shared" si="33"/>
        <v/>
      </c>
      <c r="R115" s="15" t="str">
        <f>IF('2014 Quote Calculator'!$AB115="-","-",IF('2014 Quote Calculator'!$AB115="","",ROUNDUP(IF(OR('2014 Quote Calculator'!$E115=$CF$6,'2014 Quote Calculator'!$E115=$CG$6,'2014 Quote Calculator'!$E115=$CH$6,'2014 Quote Calculator'!$E115=$CI$6),'2014 Quote Calculator'!$AB115,(1-$L115)*'2014 Quote Calculator'!$AB115),2)))</f>
        <v/>
      </c>
      <c r="S115" s="15" t="str">
        <f t="shared" si="34"/>
        <v/>
      </c>
      <c r="T115" s="15" t="str">
        <f>IF('2014 Quote Calculator'!$AD115="-","-",IF('2014 Quote Calculator'!$AD115="","",ROUNDUP(IF(OR('2014 Quote Calculator'!$H115=$CF$6,'2014 Quote Calculator'!$H115=$CG$6,'2014 Quote Calculator'!$H115=$CH$6,'2014 Quote Calculator'!$H115=$CI$6),'2014 Quote Calculator'!$AD115,(1-$L115)*'2014 Quote Calculator'!$AD115),2)))</f>
        <v/>
      </c>
      <c r="U115" s="15" t="str">
        <f t="shared" si="35"/>
        <v/>
      </c>
      <c r="V115" s="132"/>
      <c r="W115" s="18" t="str">
        <f t="shared" si="36"/>
        <v/>
      </c>
      <c r="X115" s="18" t="str">
        <f t="shared" si="25"/>
        <v/>
      </c>
      <c r="Y115" s="18" t="str">
        <f t="shared" si="37"/>
        <v/>
      </c>
      <c r="Z115" s="18" t="str">
        <f t="shared" si="26"/>
        <v/>
      </c>
      <c r="AA115" s="18" t="str">
        <f t="shared" si="38"/>
        <v/>
      </c>
      <c r="AB115" s="15" t="str">
        <f t="shared" si="39"/>
        <v/>
      </c>
      <c r="AC115" s="15" t="str">
        <f t="shared" si="27"/>
        <v/>
      </c>
      <c r="AD115" s="15" t="str">
        <f t="shared" si="28"/>
        <v/>
      </c>
      <c r="AE115" s="7"/>
      <c r="AF115" s="8"/>
      <c r="AG115" s="12"/>
      <c r="AH115" s="13"/>
      <c r="AI115" s="12"/>
      <c r="AJ115" s="12"/>
      <c r="AO115" s="12"/>
      <c r="BR115" s="12"/>
      <c r="BS115" s="9"/>
      <c r="BT115" s="9"/>
      <c r="BX115" s="12"/>
      <c r="BY115" s="9"/>
      <c r="BZ115" s="9"/>
      <c r="CO115" s="144"/>
      <c r="CP115" s="145"/>
    </row>
    <row r="116" spans="1:94" s="64" customFormat="1" ht="51" customHeight="1" x14ac:dyDescent="0.25">
      <c r="A116" s="83"/>
      <c r="B116" s="83"/>
      <c r="C116" s="83"/>
      <c r="D116" s="83"/>
      <c r="E116" s="83"/>
      <c r="F116" s="83"/>
      <c r="G116" s="83"/>
      <c r="H116" s="83"/>
      <c r="I116" s="83"/>
      <c r="J116" s="84" t="str">
        <f t="shared" si="29"/>
        <v/>
      </c>
      <c r="K116" s="84" t="str">
        <f t="shared" si="30"/>
        <v/>
      </c>
      <c r="L116" s="150" t="str">
        <f t="shared" si="31"/>
        <v/>
      </c>
      <c r="M116" s="150" t="str">
        <f t="shared" si="24"/>
        <v/>
      </c>
      <c r="N116" s="82"/>
      <c r="O116" s="85" t="str">
        <f t="shared" si="32"/>
        <v/>
      </c>
      <c r="P116" s="82"/>
      <c r="Q116" s="15" t="str">
        <f t="shared" si="33"/>
        <v/>
      </c>
      <c r="R116" s="15" t="str">
        <f>IF('2014 Quote Calculator'!$AB116="-","-",IF('2014 Quote Calculator'!$AB116="","",ROUNDUP(IF(OR('2014 Quote Calculator'!$E116=$CF$6,'2014 Quote Calculator'!$E116=$CG$6,'2014 Quote Calculator'!$E116=$CH$6,'2014 Quote Calculator'!$E116=$CI$6),'2014 Quote Calculator'!$AB116,(1-$L116)*'2014 Quote Calculator'!$AB116),2)))</f>
        <v/>
      </c>
      <c r="S116" s="15" t="str">
        <f t="shared" si="34"/>
        <v/>
      </c>
      <c r="T116" s="15" t="str">
        <f>IF('2014 Quote Calculator'!$AD116="-","-",IF('2014 Quote Calculator'!$AD116="","",ROUNDUP(IF(OR('2014 Quote Calculator'!$H116=$CF$6,'2014 Quote Calculator'!$H116=$CG$6,'2014 Quote Calculator'!$H116=$CH$6,'2014 Quote Calculator'!$H116=$CI$6),'2014 Quote Calculator'!$AD116,(1-$L116)*'2014 Quote Calculator'!$AD116),2)))</f>
        <v/>
      </c>
      <c r="U116" s="15" t="str">
        <f t="shared" si="35"/>
        <v/>
      </c>
      <c r="V116" s="132"/>
      <c r="W116" s="18" t="str">
        <f t="shared" si="36"/>
        <v/>
      </c>
      <c r="X116" s="18" t="str">
        <f t="shared" si="25"/>
        <v/>
      </c>
      <c r="Y116" s="18" t="str">
        <f t="shared" si="37"/>
        <v/>
      </c>
      <c r="Z116" s="18" t="str">
        <f t="shared" si="26"/>
        <v/>
      </c>
      <c r="AA116" s="18" t="str">
        <f t="shared" si="38"/>
        <v/>
      </c>
      <c r="AB116" s="15" t="str">
        <f t="shared" si="39"/>
        <v/>
      </c>
      <c r="AC116" s="15" t="str">
        <f t="shared" si="27"/>
        <v/>
      </c>
      <c r="AD116" s="15" t="str">
        <f t="shared" si="28"/>
        <v/>
      </c>
      <c r="AE116" s="7"/>
      <c r="AF116" s="8"/>
      <c r="AG116" s="12"/>
      <c r="AH116" s="13"/>
      <c r="AI116" s="12"/>
      <c r="AJ116" s="12"/>
      <c r="AO116" s="12"/>
      <c r="BR116" s="12"/>
      <c r="BS116" s="9"/>
      <c r="BT116" s="9"/>
      <c r="BX116" s="12"/>
      <c r="BY116" s="9"/>
      <c r="BZ116" s="9"/>
      <c r="CO116" s="144"/>
      <c r="CP116" s="145"/>
    </row>
    <row r="117" spans="1:94" s="64" customFormat="1" ht="51" customHeight="1" x14ac:dyDescent="0.25">
      <c r="A117" s="83"/>
      <c r="B117" s="83"/>
      <c r="C117" s="83"/>
      <c r="D117" s="83"/>
      <c r="E117" s="83"/>
      <c r="F117" s="83"/>
      <c r="G117" s="83"/>
      <c r="H117" s="83"/>
      <c r="I117" s="83"/>
      <c r="J117" s="84" t="str">
        <f t="shared" si="29"/>
        <v/>
      </c>
      <c r="K117" s="84" t="str">
        <f t="shared" si="30"/>
        <v/>
      </c>
      <c r="L117" s="150" t="str">
        <f t="shared" si="31"/>
        <v/>
      </c>
      <c r="M117" s="150" t="str">
        <f t="shared" si="24"/>
        <v/>
      </c>
      <c r="N117" s="82"/>
      <c r="O117" s="85" t="str">
        <f t="shared" si="32"/>
        <v/>
      </c>
      <c r="P117" s="82"/>
      <c r="Q117" s="15" t="str">
        <f t="shared" si="33"/>
        <v/>
      </c>
      <c r="R117" s="15" t="str">
        <f>IF('2014 Quote Calculator'!$AB117="-","-",IF('2014 Quote Calculator'!$AB117="","",ROUNDUP(IF(OR('2014 Quote Calculator'!$E117=$CF$6,'2014 Quote Calculator'!$E117=$CG$6,'2014 Quote Calculator'!$E117=$CH$6,'2014 Quote Calculator'!$E117=$CI$6),'2014 Quote Calculator'!$AB117,(1-$L117)*'2014 Quote Calculator'!$AB117),2)))</f>
        <v/>
      </c>
      <c r="S117" s="15" t="str">
        <f t="shared" si="34"/>
        <v/>
      </c>
      <c r="T117" s="15" t="str">
        <f>IF('2014 Quote Calculator'!$AD117="-","-",IF('2014 Quote Calculator'!$AD117="","",ROUNDUP(IF(OR('2014 Quote Calculator'!$H117=$CF$6,'2014 Quote Calculator'!$H117=$CG$6,'2014 Quote Calculator'!$H117=$CH$6,'2014 Quote Calculator'!$H117=$CI$6),'2014 Quote Calculator'!$AD117,(1-$L117)*'2014 Quote Calculator'!$AD117),2)))</f>
        <v/>
      </c>
      <c r="U117" s="15" t="str">
        <f t="shared" si="35"/>
        <v/>
      </c>
      <c r="V117" s="132"/>
      <c r="W117" s="18" t="str">
        <f t="shared" si="36"/>
        <v/>
      </c>
      <c r="X117" s="18" t="str">
        <f t="shared" si="25"/>
        <v/>
      </c>
      <c r="Y117" s="18" t="str">
        <f t="shared" si="37"/>
        <v/>
      </c>
      <c r="Z117" s="18" t="str">
        <f t="shared" si="26"/>
        <v/>
      </c>
      <c r="AA117" s="18" t="str">
        <f t="shared" si="38"/>
        <v/>
      </c>
      <c r="AB117" s="15" t="str">
        <f t="shared" si="39"/>
        <v/>
      </c>
      <c r="AC117" s="15" t="str">
        <f t="shared" si="27"/>
        <v/>
      </c>
      <c r="AD117" s="15" t="str">
        <f t="shared" si="28"/>
        <v/>
      </c>
      <c r="AE117" s="7"/>
      <c r="AF117" s="8"/>
      <c r="AG117" s="12"/>
      <c r="AH117" s="13"/>
      <c r="AI117" s="12"/>
      <c r="AJ117" s="12"/>
      <c r="AO117" s="12"/>
      <c r="BR117" s="12"/>
      <c r="BS117" s="9"/>
      <c r="BT117" s="9"/>
      <c r="BX117" s="12"/>
      <c r="BY117" s="9"/>
      <c r="BZ117" s="9"/>
      <c r="CO117" s="144"/>
      <c r="CP117" s="145"/>
    </row>
    <row r="118" spans="1:94" s="64" customFormat="1" ht="51" customHeight="1" x14ac:dyDescent="0.25">
      <c r="A118" s="83"/>
      <c r="B118" s="83"/>
      <c r="C118" s="83"/>
      <c r="D118" s="83"/>
      <c r="E118" s="83"/>
      <c r="F118" s="83"/>
      <c r="G118" s="83"/>
      <c r="H118" s="83"/>
      <c r="I118" s="83"/>
      <c r="J118" s="84" t="str">
        <f t="shared" si="29"/>
        <v/>
      </c>
      <c r="K118" s="84" t="str">
        <f t="shared" si="30"/>
        <v/>
      </c>
      <c r="L118" s="150" t="str">
        <f t="shared" si="31"/>
        <v/>
      </c>
      <c r="M118" s="150" t="str">
        <f t="shared" si="24"/>
        <v/>
      </c>
      <c r="N118" s="82"/>
      <c r="O118" s="85" t="str">
        <f t="shared" si="32"/>
        <v/>
      </c>
      <c r="P118" s="82"/>
      <c r="Q118" s="15" t="str">
        <f t="shared" si="33"/>
        <v/>
      </c>
      <c r="R118" s="15" t="str">
        <f>IF('2014 Quote Calculator'!$AB118="-","-",IF('2014 Quote Calculator'!$AB118="","",ROUNDUP(IF(OR('2014 Quote Calculator'!$E118=$CF$6,'2014 Quote Calculator'!$E118=$CG$6,'2014 Quote Calculator'!$E118=$CH$6,'2014 Quote Calculator'!$E118=$CI$6),'2014 Quote Calculator'!$AB118,(1-$L118)*'2014 Quote Calculator'!$AB118),2)))</f>
        <v/>
      </c>
      <c r="S118" s="15" t="str">
        <f t="shared" si="34"/>
        <v/>
      </c>
      <c r="T118" s="15" t="str">
        <f>IF('2014 Quote Calculator'!$AD118="-","-",IF('2014 Quote Calculator'!$AD118="","",ROUNDUP(IF(OR('2014 Quote Calculator'!$H118=$CF$6,'2014 Quote Calculator'!$H118=$CG$6,'2014 Quote Calculator'!$H118=$CH$6,'2014 Quote Calculator'!$H118=$CI$6),'2014 Quote Calculator'!$AD118,(1-$L118)*'2014 Quote Calculator'!$AD118),2)))</f>
        <v/>
      </c>
      <c r="U118" s="15" t="str">
        <f t="shared" si="35"/>
        <v/>
      </c>
      <c r="V118" s="132"/>
      <c r="W118" s="18" t="str">
        <f t="shared" si="36"/>
        <v/>
      </c>
      <c r="X118" s="18" t="str">
        <f t="shared" si="25"/>
        <v/>
      </c>
      <c r="Y118" s="18" t="str">
        <f t="shared" si="37"/>
        <v/>
      </c>
      <c r="Z118" s="18" t="str">
        <f t="shared" si="26"/>
        <v/>
      </c>
      <c r="AA118" s="18" t="str">
        <f t="shared" si="38"/>
        <v/>
      </c>
      <c r="AB118" s="15" t="str">
        <f t="shared" si="39"/>
        <v/>
      </c>
      <c r="AC118" s="15" t="str">
        <f t="shared" si="27"/>
        <v/>
      </c>
      <c r="AD118" s="15" t="str">
        <f t="shared" si="28"/>
        <v/>
      </c>
      <c r="AE118" s="7"/>
      <c r="AF118" s="8"/>
      <c r="AG118" s="12"/>
      <c r="AH118" s="13"/>
      <c r="AI118" s="12"/>
      <c r="AJ118" s="12"/>
      <c r="AO118" s="12"/>
      <c r="BR118" s="12"/>
      <c r="BS118" s="9"/>
      <c r="BT118" s="9"/>
      <c r="BX118" s="12"/>
      <c r="BY118" s="9"/>
      <c r="BZ118" s="9"/>
      <c r="CO118" s="144"/>
      <c r="CP118" s="145"/>
    </row>
    <row r="119" spans="1:94" s="64" customFormat="1" ht="51" customHeight="1" x14ac:dyDescent="0.25">
      <c r="A119" s="83"/>
      <c r="B119" s="83"/>
      <c r="C119" s="83"/>
      <c r="D119" s="83"/>
      <c r="E119" s="83"/>
      <c r="F119" s="83"/>
      <c r="G119" s="83"/>
      <c r="H119" s="83"/>
      <c r="I119" s="83"/>
      <c r="J119" s="84" t="str">
        <f t="shared" si="29"/>
        <v/>
      </c>
      <c r="K119" s="84" t="str">
        <f t="shared" si="30"/>
        <v/>
      </c>
      <c r="L119" s="150" t="str">
        <f t="shared" si="31"/>
        <v/>
      </c>
      <c r="M119" s="150" t="str">
        <f t="shared" si="24"/>
        <v/>
      </c>
      <c r="N119" s="82"/>
      <c r="O119" s="85" t="str">
        <f t="shared" si="32"/>
        <v/>
      </c>
      <c r="P119" s="82"/>
      <c r="Q119" s="15" t="str">
        <f t="shared" si="33"/>
        <v/>
      </c>
      <c r="R119" s="15" t="str">
        <f>IF('2014 Quote Calculator'!$AB119="-","-",IF('2014 Quote Calculator'!$AB119="","",ROUNDUP(IF(OR('2014 Quote Calculator'!$E119=$CF$6,'2014 Quote Calculator'!$E119=$CG$6,'2014 Quote Calculator'!$E119=$CH$6,'2014 Quote Calculator'!$E119=$CI$6),'2014 Quote Calculator'!$AB119,(1-$L119)*'2014 Quote Calculator'!$AB119),2)))</f>
        <v/>
      </c>
      <c r="S119" s="15" t="str">
        <f t="shared" si="34"/>
        <v/>
      </c>
      <c r="T119" s="15" t="str">
        <f>IF('2014 Quote Calculator'!$AD119="-","-",IF('2014 Quote Calculator'!$AD119="","",ROUNDUP(IF(OR('2014 Quote Calculator'!$H119=$CF$6,'2014 Quote Calculator'!$H119=$CG$6,'2014 Quote Calculator'!$H119=$CH$6,'2014 Quote Calculator'!$H119=$CI$6),'2014 Quote Calculator'!$AD119,(1-$L119)*'2014 Quote Calculator'!$AD119),2)))</f>
        <v/>
      </c>
      <c r="U119" s="15" t="str">
        <f t="shared" si="35"/>
        <v/>
      </c>
      <c r="V119" s="132"/>
      <c r="W119" s="18" t="str">
        <f t="shared" si="36"/>
        <v/>
      </c>
      <c r="X119" s="18" t="str">
        <f t="shared" si="25"/>
        <v/>
      </c>
      <c r="Y119" s="18" t="str">
        <f t="shared" si="37"/>
        <v/>
      </c>
      <c r="Z119" s="18" t="str">
        <f t="shared" si="26"/>
        <v/>
      </c>
      <c r="AA119" s="18" t="str">
        <f t="shared" si="38"/>
        <v/>
      </c>
      <c r="AB119" s="15" t="str">
        <f t="shared" si="39"/>
        <v/>
      </c>
      <c r="AC119" s="15" t="str">
        <f t="shared" si="27"/>
        <v/>
      </c>
      <c r="AD119" s="15" t="str">
        <f t="shared" si="28"/>
        <v/>
      </c>
      <c r="AE119" s="7"/>
      <c r="AF119" s="8"/>
      <c r="AG119" s="12"/>
      <c r="AH119" s="13"/>
      <c r="AI119" s="12"/>
      <c r="AJ119" s="12"/>
      <c r="AO119" s="12"/>
      <c r="BR119" s="12"/>
      <c r="BS119" s="9"/>
      <c r="BT119" s="9"/>
      <c r="BX119" s="12"/>
      <c r="BY119" s="9"/>
      <c r="BZ119" s="9"/>
      <c r="CO119" s="144"/>
      <c r="CP119" s="145"/>
    </row>
    <row r="120" spans="1:94" s="64" customFormat="1" ht="51" customHeight="1" x14ac:dyDescent="0.25">
      <c r="A120" s="83"/>
      <c r="B120" s="83"/>
      <c r="C120" s="83"/>
      <c r="D120" s="83"/>
      <c r="E120" s="83"/>
      <c r="F120" s="83"/>
      <c r="G120" s="83"/>
      <c r="H120" s="83"/>
      <c r="I120" s="83"/>
      <c r="J120" s="84" t="str">
        <f t="shared" si="29"/>
        <v/>
      </c>
      <c r="K120" s="84" t="str">
        <f t="shared" si="30"/>
        <v/>
      </c>
      <c r="L120" s="150" t="str">
        <f t="shared" si="31"/>
        <v/>
      </c>
      <c r="M120" s="150" t="str">
        <f t="shared" si="24"/>
        <v/>
      </c>
      <c r="N120" s="82"/>
      <c r="O120" s="85" t="str">
        <f t="shared" si="32"/>
        <v/>
      </c>
      <c r="P120" s="82"/>
      <c r="Q120" s="15" t="str">
        <f t="shared" si="33"/>
        <v/>
      </c>
      <c r="R120" s="15" t="str">
        <f>IF('2014 Quote Calculator'!$AB120="-","-",IF('2014 Quote Calculator'!$AB120="","",ROUNDUP(IF(OR('2014 Quote Calculator'!$E120=$CF$6,'2014 Quote Calculator'!$E120=$CG$6,'2014 Quote Calculator'!$E120=$CH$6,'2014 Quote Calculator'!$E120=$CI$6),'2014 Quote Calculator'!$AB120,(1-$L120)*'2014 Quote Calculator'!$AB120),2)))</f>
        <v/>
      </c>
      <c r="S120" s="15" t="str">
        <f t="shared" si="34"/>
        <v/>
      </c>
      <c r="T120" s="15" t="str">
        <f>IF('2014 Quote Calculator'!$AD120="-","-",IF('2014 Quote Calculator'!$AD120="","",ROUNDUP(IF(OR('2014 Quote Calculator'!$H120=$CF$6,'2014 Quote Calculator'!$H120=$CG$6,'2014 Quote Calculator'!$H120=$CH$6,'2014 Quote Calculator'!$H120=$CI$6),'2014 Quote Calculator'!$AD120,(1-$L120)*'2014 Quote Calculator'!$AD120),2)))</f>
        <v/>
      </c>
      <c r="U120" s="15" t="str">
        <f t="shared" si="35"/>
        <v/>
      </c>
      <c r="V120" s="132"/>
      <c r="W120" s="18" t="str">
        <f t="shared" si="36"/>
        <v/>
      </c>
      <c r="X120" s="18" t="str">
        <f t="shared" si="25"/>
        <v/>
      </c>
      <c r="Y120" s="18" t="str">
        <f t="shared" si="37"/>
        <v/>
      </c>
      <c r="Z120" s="18" t="str">
        <f t="shared" si="26"/>
        <v/>
      </c>
      <c r="AA120" s="18" t="str">
        <f t="shared" si="38"/>
        <v/>
      </c>
      <c r="AB120" s="15" t="str">
        <f t="shared" si="39"/>
        <v/>
      </c>
      <c r="AC120" s="15" t="str">
        <f t="shared" si="27"/>
        <v/>
      </c>
      <c r="AD120" s="15" t="str">
        <f t="shared" si="28"/>
        <v/>
      </c>
      <c r="AE120" s="7"/>
      <c r="AF120" s="8"/>
      <c r="AG120" s="12"/>
      <c r="AH120" s="13"/>
      <c r="AI120" s="12"/>
      <c r="AJ120" s="12"/>
      <c r="AO120" s="12"/>
      <c r="BR120" s="12"/>
      <c r="BS120" s="9"/>
      <c r="BT120" s="9"/>
      <c r="BX120" s="12"/>
      <c r="BY120" s="9"/>
      <c r="BZ120" s="9"/>
      <c r="CO120" s="144"/>
      <c r="CP120" s="145"/>
    </row>
    <row r="121" spans="1:94" s="64" customFormat="1" ht="51" customHeight="1" x14ac:dyDescent="0.25">
      <c r="A121" s="83"/>
      <c r="B121" s="83"/>
      <c r="C121" s="83"/>
      <c r="D121" s="83"/>
      <c r="E121" s="83"/>
      <c r="F121" s="83"/>
      <c r="G121" s="83"/>
      <c r="H121" s="83"/>
      <c r="I121" s="83"/>
      <c r="J121" s="84" t="str">
        <f t="shared" si="29"/>
        <v/>
      </c>
      <c r="K121" s="84" t="str">
        <f t="shared" si="30"/>
        <v/>
      </c>
      <c r="L121" s="150" t="str">
        <f t="shared" si="31"/>
        <v/>
      </c>
      <c r="M121" s="150" t="str">
        <f t="shared" si="24"/>
        <v/>
      </c>
      <c r="N121" s="82"/>
      <c r="O121" s="85" t="str">
        <f t="shared" si="32"/>
        <v/>
      </c>
      <c r="P121" s="82"/>
      <c r="Q121" s="15" t="str">
        <f t="shared" si="33"/>
        <v/>
      </c>
      <c r="R121" s="15" t="str">
        <f>IF('2014 Quote Calculator'!$AB121="-","-",IF('2014 Quote Calculator'!$AB121="","",ROUNDUP(IF(OR('2014 Quote Calculator'!$E121=$CF$6,'2014 Quote Calculator'!$E121=$CG$6,'2014 Quote Calculator'!$E121=$CH$6,'2014 Quote Calculator'!$E121=$CI$6),'2014 Quote Calculator'!$AB121,(1-$L121)*'2014 Quote Calculator'!$AB121),2)))</f>
        <v/>
      </c>
      <c r="S121" s="15" t="str">
        <f t="shared" si="34"/>
        <v/>
      </c>
      <c r="T121" s="15" t="str">
        <f>IF('2014 Quote Calculator'!$AD121="-","-",IF('2014 Quote Calculator'!$AD121="","",ROUNDUP(IF(OR('2014 Quote Calculator'!$H121=$CF$6,'2014 Quote Calculator'!$H121=$CG$6,'2014 Quote Calculator'!$H121=$CH$6,'2014 Quote Calculator'!$H121=$CI$6),'2014 Quote Calculator'!$AD121,(1-$L121)*'2014 Quote Calculator'!$AD121),2)))</f>
        <v/>
      </c>
      <c r="U121" s="15" t="str">
        <f t="shared" si="35"/>
        <v/>
      </c>
      <c r="V121" s="132"/>
      <c r="W121" s="18" t="str">
        <f t="shared" si="36"/>
        <v/>
      </c>
      <c r="X121" s="18" t="str">
        <f t="shared" si="25"/>
        <v/>
      </c>
      <c r="Y121" s="18" t="str">
        <f t="shared" si="37"/>
        <v/>
      </c>
      <c r="Z121" s="18" t="str">
        <f t="shared" si="26"/>
        <v/>
      </c>
      <c r="AA121" s="18" t="str">
        <f t="shared" si="38"/>
        <v/>
      </c>
      <c r="AB121" s="15" t="str">
        <f t="shared" si="39"/>
        <v/>
      </c>
      <c r="AC121" s="15" t="str">
        <f t="shared" si="27"/>
        <v/>
      </c>
      <c r="AD121" s="15" t="str">
        <f t="shared" si="28"/>
        <v/>
      </c>
      <c r="AE121" s="7"/>
      <c r="AF121" s="8"/>
      <c r="AG121" s="12"/>
      <c r="AH121" s="13"/>
      <c r="AI121" s="12"/>
      <c r="AJ121" s="12"/>
      <c r="AO121" s="12"/>
      <c r="BR121" s="12"/>
      <c r="BS121" s="9"/>
      <c r="BT121" s="9"/>
      <c r="BX121" s="12"/>
      <c r="BY121" s="9"/>
      <c r="BZ121" s="9"/>
      <c r="CO121" s="144"/>
      <c r="CP121" s="145"/>
    </row>
    <row r="122" spans="1:94" s="64" customFormat="1" ht="51" customHeight="1" x14ac:dyDescent="0.25">
      <c r="A122" s="83"/>
      <c r="B122" s="83"/>
      <c r="C122" s="83"/>
      <c r="D122" s="83"/>
      <c r="E122" s="83"/>
      <c r="F122" s="83"/>
      <c r="G122" s="83"/>
      <c r="H122" s="83"/>
      <c r="I122" s="83"/>
      <c r="J122" s="84" t="str">
        <f t="shared" si="29"/>
        <v/>
      </c>
      <c r="K122" s="84" t="str">
        <f t="shared" si="30"/>
        <v/>
      </c>
      <c r="L122" s="150" t="str">
        <f t="shared" si="31"/>
        <v/>
      </c>
      <c r="M122" s="150" t="str">
        <f t="shared" si="24"/>
        <v/>
      </c>
      <c r="N122" s="82"/>
      <c r="O122" s="85" t="str">
        <f t="shared" si="32"/>
        <v/>
      </c>
      <c r="P122" s="82"/>
      <c r="Q122" s="15" t="str">
        <f t="shared" si="33"/>
        <v/>
      </c>
      <c r="R122" s="15" t="str">
        <f>IF('2014 Quote Calculator'!$AB122="-","-",IF('2014 Quote Calculator'!$AB122="","",ROUNDUP(IF(OR('2014 Quote Calculator'!$E122=$CF$6,'2014 Quote Calculator'!$E122=$CG$6,'2014 Quote Calculator'!$E122=$CH$6,'2014 Quote Calculator'!$E122=$CI$6),'2014 Quote Calculator'!$AB122,(1-$L122)*'2014 Quote Calculator'!$AB122),2)))</f>
        <v/>
      </c>
      <c r="S122" s="15" t="str">
        <f t="shared" si="34"/>
        <v/>
      </c>
      <c r="T122" s="15" t="str">
        <f>IF('2014 Quote Calculator'!$AD122="-","-",IF('2014 Quote Calculator'!$AD122="","",ROUNDUP(IF(OR('2014 Quote Calculator'!$H122=$CF$6,'2014 Quote Calculator'!$H122=$CG$6,'2014 Quote Calculator'!$H122=$CH$6,'2014 Quote Calculator'!$H122=$CI$6),'2014 Quote Calculator'!$AD122,(1-$L122)*'2014 Quote Calculator'!$AD122),2)))</f>
        <v/>
      </c>
      <c r="U122" s="15" t="str">
        <f t="shared" si="35"/>
        <v/>
      </c>
      <c r="V122" s="132"/>
      <c r="W122" s="18" t="str">
        <f t="shared" si="36"/>
        <v/>
      </c>
      <c r="X122" s="18" t="str">
        <f t="shared" si="25"/>
        <v/>
      </c>
      <c r="Y122" s="18" t="str">
        <f t="shared" si="37"/>
        <v/>
      </c>
      <c r="Z122" s="18" t="str">
        <f t="shared" si="26"/>
        <v/>
      </c>
      <c r="AA122" s="18" t="str">
        <f t="shared" si="38"/>
        <v/>
      </c>
      <c r="AB122" s="15" t="str">
        <f t="shared" si="39"/>
        <v/>
      </c>
      <c r="AC122" s="15" t="str">
        <f t="shared" si="27"/>
        <v/>
      </c>
      <c r="AD122" s="15" t="str">
        <f t="shared" si="28"/>
        <v/>
      </c>
      <c r="AE122" s="7"/>
      <c r="AF122" s="8"/>
      <c r="AG122" s="12"/>
      <c r="AH122" s="13"/>
      <c r="AI122" s="12"/>
      <c r="AJ122" s="12"/>
      <c r="AO122" s="12"/>
      <c r="BR122" s="12"/>
      <c r="BS122" s="9"/>
      <c r="BT122" s="9"/>
      <c r="BX122" s="12"/>
      <c r="BY122" s="9"/>
      <c r="BZ122" s="9"/>
      <c r="CO122" s="144"/>
      <c r="CP122" s="145"/>
    </row>
    <row r="123" spans="1:94" s="64" customFormat="1" ht="51" customHeight="1" x14ac:dyDescent="0.25">
      <c r="A123" s="83"/>
      <c r="B123" s="83"/>
      <c r="C123" s="83"/>
      <c r="D123" s="83"/>
      <c r="E123" s="83"/>
      <c r="F123" s="83"/>
      <c r="G123" s="83"/>
      <c r="H123" s="83"/>
      <c r="I123" s="83"/>
      <c r="J123" s="84" t="str">
        <f t="shared" si="29"/>
        <v/>
      </c>
      <c r="K123" s="84" t="str">
        <f t="shared" si="30"/>
        <v/>
      </c>
      <c r="L123" s="150" t="str">
        <f t="shared" si="31"/>
        <v/>
      </c>
      <c r="M123" s="150" t="str">
        <f t="shared" si="24"/>
        <v/>
      </c>
      <c r="N123" s="82"/>
      <c r="O123" s="85" t="str">
        <f t="shared" si="32"/>
        <v/>
      </c>
      <c r="P123" s="82"/>
      <c r="Q123" s="15" t="str">
        <f t="shared" si="33"/>
        <v/>
      </c>
      <c r="R123" s="15" t="str">
        <f>IF('2014 Quote Calculator'!$AB123="-","-",IF('2014 Quote Calculator'!$AB123="","",ROUNDUP(IF(OR('2014 Quote Calculator'!$E123=$CF$6,'2014 Quote Calculator'!$E123=$CG$6,'2014 Quote Calculator'!$E123=$CH$6,'2014 Quote Calculator'!$E123=$CI$6),'2014 Quote Calculator'!$AB123,(1-$L123)*'2014 Quote Calculator'!$AB123),2)))</f>
        <v/>
      </c>
      <c r="S123" s="15" t="str">
        <f t="shared" si="34"/>
        <v/>
      </c>
      <c r="T123" s="15" t="str">
        <f>IF('2014 Quote Calculator'!$AD123="-","-",IF('2014 Quote Calculator'!$AD123="","",ROUNDUP(IF(OR('2014 Quote Calculator'!$H123=$CF$6,'2014 Quote Calculator'!$H123=$CG$6,'2014 Quote Calculator'!$H123=$CH$6,'2014 Quote Calculator'!$H123=$CI$6),'2014 Quote Calculator'!$AD123,(1-$L123)*'2014 Quote Calculator'!$AD123),2)))</f>
        <v/>
      </c>
      <c r="U123" s="15" t="str">
        <f t="shared" si="35"/>
        <v/>
      </c>
      <c r="V123" s="132"/>
      <c r="W123" s="18" t="str">
        <f t="shared" si="36"/>
        <v/>
      </c>
      <c r="X123" s="18" t="str">
        <f t="shared" si="25"/>
        <v/>
      </c>
      <c r="Y123" s="18" t="str">
        <f t="shared" si="37"/>
        <v/>
      </c>
      <c r="Z123" s="18" t="str">
        <f t="shared" si="26"/>
        <v/>
      </c>
      <c r="AA123" s="18" t="str">
        <f t="shared" si="38"/>
        <v/>
      </c>
      <c r="AB123" s="15" t="str">
        <f t="shared" si="39"/>
        <v/>
      </c>
      <c r="AC123" s="15" t="str">
        <f t="shared" si="27"/>
        <v/>
      </c>
      <c r="AD123" s="15" t="str">
        <f t="shared" si="28"/>
        <v/>
      </c>
      <c r="AE123" s="7"/>
      <c r="AF123" s="8"/>
      <c r="AG123" s="12"/>
      <c r="AH123" s="13"/>
      <c r="AI123" s="12"/>
      <c r="AJ123" s="12"/>
      <c r="AO123" s="12"/>
      <c r="BR123" s="12"/>
      <c r="BS123" s="9"/>
      <c r="BT123" s="9"/>
      <c r="BX123" s="12"/>
      <c r="BY123" s="9"/>
      <c r="BZ123" s="9"/>
      <c r="CO123" s="144"/>
      <c r="CP123" s="145"/>
    </row>
    <row r="124" spans="1:94" s="64" customFormat="1" ht="51" customHeight="1" x14ac:dyDescent="0.25">
      <c r="A124" s="83"/>
      <c r="B124" s="83"/>
      <c r="C124" s="83"/>
      <c r="D124" s="83"/>
      <c r="E124" s="83"/>
      <c r="F124" s="83"/>
      <c r="G124" s="83"/>
      <c r="H124" s="83"/>
      <c r="I124" s="83"/>
      <c r="J124" s="84" t="str">
        <f t="shared" si="29"/>
        <v/>
      </c>
      <c r="K124" s="84" t="str">
        <f t="shared" si="30"/>
        <v/>
      </c>
      <c r="L124" s="150" t="str">
        <f t="shared" si="31"/>
        <v/>
      </c>
      <c r="M124" s="150" t="str">
        <f t="shared" si="24"/>
        <v/>
      </c>
      <c r="N124" s="82"/>
      <c r="O124" s="85" t="str">
        <f t="shared" si="32"/>
        <v/>
      </c>
      <c r="P124" s="82"/>
      <c r="Q124" s="15" t="str">
        <f t="shared" si="33"/>
        <v/>
      </c>
      <c r="R124" s="15" t="str">
        <f>IF('2014 Quote Calculator'!$AB124="-","-",IF('2014 Quote Calculator'!$AB124="","",ROUNDUP(IF(OR('2014 Quote Calculator'!$E124=$CF$6,'2014 Quote Calculator'!$E124=$CG$6,'2014 Quote Calculator'!$E124=$CH$6,'2014 Quote Calculator'!$E124=$CI$6),'2014 Quote Calculator'!$AB124,(1-$L124)*'2014 Quote Calculator'!$AB124),2)))</f>
        <v/>
      </c>
      <c r="S124" s="15" t="str">
        <f t="shared" si="34"/>
        <v/>
      </c>
      <c r="T124" s="15" t="str">
        <f>IF('2014 Quote Calculator'!$AD124="-","-",IF('2014 Quote Calculator'!$AD124="","",ROUNDUP(IF(OR('2014 Quote Calculator'!$H124=$CF$6,'2014 Quote Calculator'!$H124=$CG$6,'2014 Quote Calculator'!$H124=$CH$6,'2014 Quote Calculator'!$H124=$CI$6),'2014 Quote Calculator'!$AD124,(1-$L124)*'2014 Quote Calculator'!$AD124),2)))</f>
        <v/>
      </c>
      <c r="U124" s="15" t="str">
        <f t="shared" si="35"/>
        <v/>
      </c>
      <c r="V124" s="132"/>
      <c r="W124" s="18" t="str">
        <f t="shared" si="36"/>
        <v/>
      </c>
      <c r="X124" s="18" t="str">
        <f t="shared" si="25"/>
        <v/>
      </c>
      <c r="Y124" s="18" t="str">
        <f t="shared" si="37"/>
        <v/>
      </c>
      <c r="Z124" s="18" t="str">
        <f t="shared" si="26"/>
        <v/>
      </c>
      <c r="AA124" s="18" t="str">
        <f t="shared" si="38"/>
        <v/>
      </c>
      <c r="AB124" s="15" t="str">
        <f t="shared" si="39"/>
        <v/>
      </c>
      <c r="AC124" s="15" t="str">
        <f t="shared" si="27"/>
        <v/>
      </c>
      <c r="AD124" s="15" t="str">
        <f t="shared" si="28"/>
        <v/>
      </c>
      <c r="AE124" s="7"/>
      <c r="AF124" s="8"/>
      <c r="AG124" s="12"/>
      <c r="AH124" s="13"/>
      <c r="AI124" s="12"/>
      <c r="AJ124" s="12"/>
      <c r="AO124" s="12"/>
      <c r="BR124" s="12"/>
      <c r="BS124" s="9"/>
      <c r="BT124" s="9"/>
      <c r="BX124" s="12"/>
      <c r="BY124" s="9"/>
      <c r="BZ124" s="9"/>
      <c r="CO124" s="144"/>
      <c r="CP124" s="145"/>
    </row>
    <row r="125" spans="1:94" s="64" customFormat="1" ht="51" customHeight="1" x14ac:dyDescent="0.25">
      <c r="A125" s="83"/>
      <c r="B125" s="83"/>
      <c r="C125" s="83"/>
      <c r="D125" s="83"/>
      <c r="E125" s="83"/>
      <c r="F125" s="83"/>
      <c r="G125" s="83"/>
      <c r="H125" s="83"/>
      <c r="I125" s="83"/>
      <c r="J125" s="84" t="str">
        <f t="shared" si="29"/>
        <v/>
      </c>
      <c r="K125" s="84" t="str">
        <f t="shared" si="30"/>
        <v/>
      </c>
      <c r="L125" s="150" t="str">
        <f t="shared" si="31"/>
        <v/>
      </c>
      <c r="M125" s="150" t="str">
        <f t="shared" si="24"/>
        <v/>
      </c>
      <c r="N125" s="82"/>
      <c r="O125" s="85" t="str">
        <f t="shared" si="32"/>
        <v/>
      </c>
      <c r="P125" s="82"/>
      <c r="Q125" s="15" t="str">
        <f t="shared" si="33"/>
        <v/>
      </c>
      <c r="R125" s="15" t="str">
        <f>IF('2014 Quote Calculator'!$AB125="-","-",IF('2014 Quote Calculator'!$AB125="","",ROUNDUP(IF(OR('2014 Quote Calculator'!$E125=$CF$6,'2014 Quote Calculator'!$E125=$CG$6,'2014 Quote Calculator'!$E125=$CH$6,'2014 Quote Calculator'!$E125=$CI$6),'2014 Quote Calculator'!$AB125,(1-$L125)*'2014 Quote Calculator'!$AB125),2)))</f>
        <v/>
      </c>
      <c r="S125" s="15" t="str">
        <f t="shared" si="34"/>
        <v/>
      </c>
      <c r="T125" s="15" t="str">
        <f>IF('2014 Quote Calculator'!$AD125="-","-",IF('2014 Quote Calculator'!$AD125="","",ROUNDUP(IF(OR('2014 Quote Calculator'!$H125=$CF$6,'2014 Quote Calculator'!$H125=$CG$6,'2014 Quote Calculator'!$H125=$CH$6,'2014 Quote Calculator'!$H125=$CI$6),'2014 Quote Calculator'!$AD125,(1-$L125)*'2014 Quote Calculator'!$AD125),2)))</f>
        <v/>
      </c>
      <c r="U125" s="15" t="str">
        <f t="shared" si="35"/>
        <v/>
      </c>
      <c r="V125" s="132"/>
      <c r="W125" s="18" t="str">
        <f t="shared" si="36"/>
        <v/>
      </c>
      <c r="X125" s="18" t="str">
        <f t="shared" si="25"/>
        <v/>
      </c>
      <c r="Y125" s="18" t="str">
        <f t="shared" si="37"/>
        <v/>
      </c>
      <c r="Z125" s="18" t="str">
        <f t="shared" si="26"/>
        <v/>
      </c>
      <c r="AA125" s="18" t="str">
        <f t="shared" si="38"/>
        <v/>
      </c>
      <c r="AB125" s="15" t="str">
        <f t="shared" si="39"/>
        <v/>
      </c>
      <c r="AC125" s="15" t="str">
        <f t="shared" si="27"/>
        <v/>
      </c>
      <c r="AD125" s="15" t="str">
        <f t="shared" si="28"/>
        <v/>
      </c>
      <c r="AE125" s="7"/>
      <c r="AF125" s="8"/>
      <c r="AG125" s="12"/>
      <c r="AH125" s="13"/>
      <c r="AI125" s="12"/>
      <c r="AJ125" s="12"/>
      <c r="AO125" s="12"/>
      <c r="BR125" s="12"/>
      <c r="BS125" s="9"/>
      <c r="BT125" s="9"/>
      <c r="BX125" s="12"/>
      <c r="BY125" s="9"/>
      <c r="BZ125" s="9"/>
      <c r="CO125" s="144"/>
      <c r="CP125" s="145"/>
    </row>
    <row r="126" spans="1:94" s="64" customFormat="1" ht="51" customHeight="1" x14ac:dyDescent="0.25">
      <c r="A126" s="83"/>
      <c r="B126" s="83"/>
      <c r="C126" s="83"/>
      <c r="D126" s="83"/>
      <c r="E126" s="83"/>
      <c r="F126" s="83"/>
      <c r="G126" s="83"/>
      <c r="H126" s="83"/>
      <c r="I126" s="83"/>
      <c r="J126" s="84" t="str">
        <f t="shared" si="29"/>
        <v/>
      </c>
      <c r="K126" s="84" t="str">
        <f t="shared" si="30"/>
        <v/>
      </c>
      <c r="L126" s="150" t="str">
        <f t="shared" si="31"/>
        <v/>
      </c>
      <c r="M126" s="150" t="str">
        <f t="shared" si="24"/>
        <v/>
      </c>
      <c r="N126" s="82"/>
      <c r="O126" s="85" t="str">
        <f t="shared" si="32"/>
        <v/>
      </c>
      <c r="P126" s="82"/>
      <c r="Q126" s="15" t="str">
        <f t="shared" si="33"/>
        <v/>
      </c>
      <c r="R126" s="15" t="str">
        <f>IF('2014 Quote Calculator'!$AB126="-","-",IF('2014 Quote Calculator'!$AB126="","",ROUNDUP(IF(OR('2014 Quote Calculator'!$E126=$CF$6,'2014 Quote Calculator'!$E126=$CG$6,'2014 Quote Calculator'!$E126=$CH$6,'2014 Quote Calculator'!$E126=$CI$6),'2014 Quote Calculator'!$AB126,(1-$L126)*'2014 Quote Calculator'!$AB126),2)))</f>
        <v/>
      </c>
      <c r="S126" s="15" t="str">
        <f t="shared" si="34"/>
        <v/>
      </c>
      <c r="T126" s="15" t="str">
        <f>IF('2014 Quote Calculator'!$AD126="-","-",IF('2014 Quote Calculator'!$AD126="","",ROUNDUP(IF(OR('2014 Quote Calculator'!$H126=$CF$6,'2014 Quote Calculator'!$H126=$CG$6,'2014 Quote Calculator'!$H126=$CH$6,'2014 Quote Calculator'!$H126=$CI$6),'2014 Quote Calculator'!$AD126,(1-$L126)*'2014 Quote Calculator'!$AD126),2)))</f>
        <v/>
      </c>
      <c r="U126" s="15" t="str">
        <f t="shared" si="35"/>
        <v/>
      </c>
      <c r="V126" s="132"/>
      <c r="W126" s="18" t="str">
        <f t="shared" si="36"/>
        <v/>
      </c>
      <c r="X126" s="18" t="str">
        <f t="shared" si="25"/>
        <v/>
      </c>
      <c r="Y126" s="18" t="str">
        <f t="shared" si="37"/>
        <v/>
      </c>
      <c r="Z126" s="18" t="str">
        <f t="shared" si="26"/>
        <v/>
      </c>
      <c r="AA126" s="18" t="str">
        <f t="shared" si="38"/>
        <v/>
      </c>
      <c r="AB126" s="15" t="str">
        <f t="shared" si="39"/>
        <v/>
      </c>
      <c r="AC126" s="15" t="str">
        <f t="shared" si="27"/>
        <v/>
      </c>
      <c r="AD126" s="15" t="str">
        <f t="shared" si="28"/>
        <v/>
      </c>
      <c r="AE126" s="7"/>
      <c r="AF126" s="8"/>
      <c r="AG126" s="12"/>
      <c r="AH126" s="13"/>
      <c r="AI126" s="12"/>
      <c r="AJ126" s="12"/>
      <c r="AO126" s="12"/>
      <c r="BR126" s="12"/>
      <c r="BS126" s="9"/>
      <c r="BT126" s="9"/>
      <c r="BX126" s="12"/>
      <c r="BY126" s="9"/>
      <c r="BZ126" s="9"/>
      <c r="CO126" s="144"/>
      <c r="CP126" s="145"/>
    </row>
    <row r="127" spans="1:94" s="64" customFormat="1" ht="51" customHeight="1" x14ac:dyDescent="0.25">
      <c r="A127" s="83"/>
      <c r="B127" s="83"/>
      <c r="C127" s="83"/>
      <c r="D127" s="83"/>
      <c r="E127" s="83"/>
      <c r="F127" s="83"/>
      <c r="G127" s="83"/>
      <c r="H127" s="83"/>
      <c r="I127" s="83"/>
      <c r="J127" s="84" t="str">
        <f t="shared" si="29"/>
        <v/>
      </c>
      <c r="K127" s="84" t="str">
        <f t="shared" si="30"/>
        <v/>
      </c>
      <c r="L127" s="150" t="str">
        <f t="shared" si="31"/>
        <v/>
      </c>
      <c r="M127" s="150" t="str">
        <f t="shared" si="24"/>
        <v/>
      </c>
      <c r="N127" s="82"/>
      <c r="O127" s="85" t="str">
        <f t="shared" si="32"/>
        <v/>
      </c>
      <c r="P127" s="82"/>
      <c r="Q127" s="15" t="str">
        <f t="shared" si="33"/>
        <v/>
      </c>
      <c r="R127" s="15" t="str">
        <f>IF('2014 Quote Calculator'!$AB127="-","-",IF('2014 Quote Calculator'!$AB127="","",ROUNDUP(IF(OR('2014 Quote Calculator'!$E127=$CF$6,'2014 Quote Calculator'!$E127=$CG$6,'2014 Quote Calculator'!$E127=$CH$6,'2014 Quote Calculator'!$E127=$CI$6),'2014 Quote Calculator'!$AB127,(1-$L127)*'2014 Quote Calculator'!$AB127),2)))</f>
        <v/>
      </c>
      <c r="S127" s="15" t="str">
        <f t="shared" si="34"/>
        <v/>
      </c>
      <c r="T127" s="15" t="str">
        <f>IF('2014 Quote Calculator'!$AD127="-","-",IF('2014 Quote Calculator'!$AD127="","",ROUNDUP(IF(OR('2014 Quote Calculator'!$H127=$CF$6,'2014 Quote Calculator'!$H127=$CG$6,'2014 Quote Calculator'!$H127=$CH$6,'2014 Quote Calculator'!$H127=$CI$6),'2014 Quote Calculator'!$AD127,(1-$L127)*'2014 Quote Calculator'!$AD127),2)))</f>
        <v/>
      </c>
      <c r="U127" s="15" t="str">
        <f t="shared" si="35"/>
        <v/>
      </c>
      <c r="V127" s="132"/>
      <c r="W127" s="18" t="str">
        <f t="shared" si="36"/>
        <v/>
      </c>
      <c r="X127" s="18" t="str">
        <f t="shared" si="25"/>
        <v/>
      </c>
      <c r="Y127" s="18" t="str">
        <f t="shared" si="37"/>
        <v/>
      </c>
      <c r="Z127" s="18" t="str">
        <f t="shared" si="26"/>
        <v/>
      </c>
      <c r="AA127" s="18" t="str">
        <f t="shared" si="38"/>
        <v/>
      </c>
      <c r="AB127" s="15" t="str">
        <f t="shared" si="39"/>
        <v/>
      </c>
      <c r="AC127" s="15" t="str">
        <f t="shared" si="27"/>
        <v/>
      </c>
      <c r="AD127" s="15" t="str">
        <f t="shared" si="28"/>
        <v/>
      </c>
      <c r="AE127" s="7"/>
      <c r="AF127" s="8"/>
      <c r="AG127" s="12"/>
      <c r="AH127" s="13"/>
      <c r="AI127" s="12"/>
      <c r="AJ127" s="12"/>
      <c r="AO127" s="12"/>
      <c r="BR127" s="12"/>
      <c r="BS127" s="9"/>
      <c r="BT127" s="9"/>
      <c r="BX127" s="12"/>
      <c r="BY127" s="9"/>
      <c r="BZ127" s="9"/>
      <c r="CO127" s="144"/>
      <c r="CP127" s="145"/>
    </row>
    <row r="128" spans="1:94" s="64" customFormat="1" ht="51" customHeight="1" x14ac:dyDescent="0.25">
      <c r="A128" s="83"/>
      <c r="B128" s="83"/>
      <c r="C128" s="83"/>
      <c r="D128" s="83"/>
      <c r="E128" s="83"/>
      <c r="F128" s="83"/>
      <c r="G128" s="83"/>
      <c r="H128" s="83"/>
      <c r="I128" s="83"/>
      <c r="J128" s="84" t="str">
        <f t="shared" si="29"/>
        <v/>
      </c>
      <c r="K128" s="84" t="str">
        <f t="shared" si="30"/>
        <v/>
      </c>
      <c r="L128" s="150" t="str">
        <f t="shared" si="31"/>
        <v/>
      </c>
      <c r="M128" s="150" t="str">
        <f t="shared" si="24"/>
        <v/>
      </c>
      <c r="N128" s="82"/>
      <c r="O128" s="85" t="str">
        <f t="shared" si="32"/>
        <v/>
      </c>
      <c r="P128" s="82"/>
      <c r="Q128" s="15" t="str">
        <f t="shared" si="33"/>
        <v/>
      </c>
      <c r="R128" s="15" t="str">
        <f>IF('2014 Quote Calculator'!$AB128="-","-",IF('2014 Quote Calculator'!$AB128="","",ROUNDUP(IF(OR('2014 Quote Calculator'!$E128=$CF$6,'2014 Quote Calculator'!$E128=$CG$6,'2014 Quote Calculator'!$E128=$CH$6,'2014 Quote Calculator'!$E128=$CI$6),'2014 Quote Calculator'!$AB128,(1-$L128)*'2014 Quote Calculator'!$AB128),2)))</f>
        <v/>
      </c>
      <c r="S128" s="15" t="str">
        <f t="shared" si="34"/>
        <v/>
      </c>
      <c r="T128" s="15" t="str">
        <f>IF('2014 Quote Calculator'!$AD128="-","-",IF('2014 Quote Calculator'!$AD128="","",ROUNDUP(IF(OR('2014 Quote Calculator'!$H128=$CF$6,'2014 Quote Calculator'!$H128=$CG$6,'2014 Quote Calculator'!$H128=$CH$6,'2014 Quote Calculator'!$H128=$CI$6),'2014 Quote Calculator'!$AD128,(1-$L128)*'2014 Quote Calculator'!$AD128),2)))</f>
        <v/>
      </c>
      <c r="U128" s="15" t="str">
        <f t="shared" si="35"/>
        <v/>
      </c>
      <c r="V128" s="132"/>
      <c r="W128" s="18" t="str">
        <f t="shared" si="36"/>
        <v/>
      </c>
      <c r="X128" s="18" t="str">
        <f t="shared" si="25"/>
        <v/>
      </c>
      <c r="Y128" s="18" t="str">
        <f t="shared" si="37"/>
        <v/>
      </c>
      <c r="Z128" s="18" t="str">
        <f t="shared" si="26"/>
        <v/>
      </c>
      <c r="AA128" s="18" t="str">
        <f t="shared" si="38"/>
        <v/>
      </c>
      <c r="AB128" s="15" t="str">
        <f t="shared" si="39"/>
        <v/>
      </c>
      <c r="AC128" s="15" t="str">
        <f t="shared" si="27"/>
        <v/>
      </c>
      <c r="AD128" s="15" t="str">
        <f t="shared" si="28"/>
        <v/>
      </c>
      <c r="AE128" s="7"/>
      <c r="AF128" s="8"/>
      <c r="AG128" s="12"/>
      <c r="AH128" s="13"/>
      <c r="AI128" s="12"/>
      <c r="AJ128" s="12"/>
      <c r="AO128" s="12"/>
      <c r="BR128" s="12"/>
      <c r="BS128" s="9"/>
      <c r="BT128" s="9"/>
      <c r="BX128" s="12"/>
      <c r="BY128" s="9"/>
      <c r="BZ128" s="9"/>
      <c r="CO128" s="144"/>
      <c r="CP128" s="145"/>
    </row>
    <row r="129" spans="1:94" s="64" customFormat="1" ht="51" customHeight="1" x14ac:dyDescent="0.25">
      <c r="A129" s="83"/>
      <c r="B129" s="83"/>
      <c r="C129" s="83"/>
      <c r="D129" s="83"/>
      <c r="E129" s="83"/>
      <c r="F129" s="83"/>
      <c r="G129" s="83"/>
      <c r="H129" s="83"/>
      <c r="I129" s="83"/>
      <c r="J129" s="84" t="str">
        <f t="shared" si="29"/>
        <v/>
      </c>
      <c r="K129" s="84" t="str">
        <f t="shared" si="30"/>
        <v/>
      </c>
      <c r="L129" s="150" t="str">
        <f t="shared" si="31"/>
        <v/>
      </c>
      <c r="M129" s="150" t="str">
        <f t="shared" si="24"/>
        <v/>
      </c>
      <c r="N129" s="82"/>
      <c r="O129" s="85" t="str">
        <f t="shared" si="32"/>
        <v/>
      </c>
      <c r="P129" s="82"/>
      <c r="Q129" s="15" t="str">
        <f t="shared" si="33"/>
        <v/>
      </c>
      <c r="R129" s="15" t="str">
        <f>IF('2014 Quote Calculator'!$AB129="-","-",IF('2014 Quote Calculator'!$AB129="","",ROUNDUP(IF(OR('2014 Quote Calculator'!$E129=$CF$6,'2014 Quote Calculator'!$E129=$CG$6,'2014 Quote Calculator'!$E129=$CH$6,'2014 Quote Calculator'!$E129=$CI$6),'2014 Quote Calculator'!$AB129,(1-$L129)*'2014 Quote Calculator'!$AB129),2)))</f>
        <v/>
      </c>
      <c r="S129" s="15" t="str">
        <f t="shared" si="34"/>
        <v/>
      </c>
      <c r="T129" s="15" t="str">
        <f>IF('2014 Quote Calculator'!$AD129="-","-",IF('2014 Quote Calculator'!$AD129="","",ROUNDUP(IF(OR('2014 Quote Calculator'!$H129=$CF$6,'2014 Quote Calculator'!$H129=$CG$6,'2014 Quote Calculator'!$H129=$CH$6,'2014 Quote Calculator'!$H129=$CI$6),'2014 Quote Calculator'!$AD129,(1-$L129)*'2014 Quote Calculator'!$AD129),2)))</f>
        <v/>
      </c>
      <c r="U129" s="15" t="str">
        <f t="shared" si="35"/>
        <v/>
      </c>
      <c r="V129" s="132"/>
      <c r="W129" s="18" t="str">
        <f t="shared" si="36"/>
        <v/>
      </c>
      <c r="X129" s="18" t="str">
        <f t="shared" si="25"/>
        <v/>
      </c>
      <c r="Y129" s="18" t="str">
        <f t="shared" si="37"/>
        <v/>
      </c>
      <c r="Z129" s="18" t="str">
        <f t="shared" si="26"/>
        <v/>
      </c>
      <c r="AA129" s="18" t="str">
        <f t="shared" si="38"/>
        <v/>
      </c>
      <c r="AB129" s="15" t="str">
        <f t="shared" si="39"/>
        <v/>
      </c>
      <c r="AC129" s="15" t="str">
        <f t="shared" si="27"/>
        <v/>
      </c>
      <c r="AD129" s="15" t="str">
        <f t="shared" si="28"/>
        <v/>
      </c>
      <c r="AE129" s="7"/>
      <c r="AF129" s="8"/>
      <c r="AG129" s="12"/>
      <c r="AH129" s="13"/>
      <c r="AI129" s="12"/>
      <c r="AJ129" s="12"/>
      <c r="AO129" s="12"/>
      <c r="BR129" s="12"/>
      <c r="BS129" s="9"/>
      <c r="BT129" s="9"/>
      <c r="BX129" s="12"/>
      <c r="BY129" s="9"/>
      <c r="BZ129" s="9"/>
      <c r="CO129" s="144"/>
      <c r="CP129" s="145"/>
    </row>
    <row r="130" spans="1:94" s="64" customFormat="1" ht="51" customHeight="1" x14ac:dyDescent="0.25">
      <c r="A130" s="83"/>
      <c r="B130" s="83"/>
      <c r="C130" s="83"/>
      <c r="D130" s="83"/>
      <c r="E130" s="83"/>
      <c r="F130" s="83"/>
      <c r="G130" s="83"/>
      <c r="H130" s="83"/>
      <c r="I130" s="83"/>
      <c r="J130" s="84" t="str">
        <f t="shared" si="29"/>
        <v/>
      </c>
      <c r="K130" s="84" t="str">
        <f t="shared" si="30"/>
        <v/>
      </c>
      <c r="L130" s="150" t="str">
        <f t="shared" si="31"/>
        <v/>
      </c>
      <c r="M130" s="150" t="str">
        <f t="shared" si="24"/>
        <v/>
      </c>
      <c r="N130" s="82"/>
      <c r="O130" s="85" t="str">
        <f t="shared" si="32"/>
        <v/>
      </c>
      <c r="P130" s="82"/>
      <c r="Q130" s="15" t="str">
        <f t="shared" si="33"/>
        <v/>
      </c>
      <c r="R130" s="15" t="str">
        <f>IF('2014 Quote Calculator'!$AB130="-","-",IF('2014 Quote Calculator'!$AB130="","",ROUNDUP(IF(OR('2014 Quote Calculator'!$E130=$CF$6,'2014 Quote Calculator'!$E130=$CG$6,'2014 Quote Calculator'!$E130=$CH$6,'2014 Quote Calculator'!$E130=$CI$6),'2014 Quote Calculator'!$AB130,(1-$L130)*'2014 Quote Calculator'!$AB130),2)))</f>
        <v/>
      </c>
      <c r="S130" s="15" t="str">
        <f t="shared" si="34"/>
        <v/>
      </c>
      <c r="T130" s="15" t="str">
        <f>IF('2014 Quote Calculator'!$AD130="-","-",IF('2014 Quote Calculator'!$AD130="","",ROUNDUP(IF(OR('2014 Quote Calculator'!$H130=$CF$6,'2014 Quote Calculator'!$H130=$CG$6,'2014 Quote Calculator'!$H130=$CH$6,'2014 Quote Calculator'!$H130=$CI$6),'2014 Quote Calculator'!$AD130,(1-$L130)*'2014 Quote Calculator'!$AD130),2)))</f>
        <v/>
      </c>
      <c r="U130" s="15" t="str">
        <f t="shared" si="35"/>
        <v/>
      </c>
      <c r="V130" s="132"/>
      <c r="W130" s="18" t="str">
        <f t="shared" si="36"/>
        <v/>
      </c>
      <c r="X130" s="18" t="str">
        <f t="shared" si="25"/>
        <v/>
      </c>
      <c r="Y130" s="18" t="str">
        <f t="shared" si="37"/>
        <v/>
      </c>
      <c r="Z130" s="18" t="str">
        <f t="shared" si="26"/>
        <v/>
      </c>
      <c r="AA130" s="18" t="str">
        <f t="shared" si="38"/>
        <v/>
      </c>
      <c r="AB130" s="15" t="str">
        <f t="shared" si="39"/>
        <v/>
      </c>
      <c r="AC130" s="15" t="str">
        <f t="shared" si="27"/>
        <v/>
      </c>
      <c r="AD130" s="15" t="str">
        <f t="shared" si="28"/>
        <v/>
      </c>
      <c r="AE130" s="7"/>
      <c r="AF130" s="8"/>
      <c r="AG130" s="12"/>
      <c r="AH130" s="13"/>
      <c r="AI130" s="12"/>
      <c r="AJ130" s="12"/>
      <c r="AO130" s="12"/>
      <c r="BR130" s="12"/>
      <c r="BS130" s="9"/>
      <c r="BT130" s="9"/>
      <c r="BX130" s="12"/>
      <c r="BY130" s="9"/>
      <c r="BZ130" s="9"/>
      <c r="CO130" s="144"/>
      <c r="CP130" s="145"/>
    </row>
    <row r="131" spans="1:94" s="64" customFormat="1" ht="51" customHeight="1" x14ac:dyDescent="0.25">
      <c r="A131" s="83"/>
      <c r="B131" s="83"/>
      <c r="C131" s="83"/>
      <c r="D131" s="83"/>
      <c r="E131" s="83"/>
      <c r="F131" s="83"/>
      <c r="G131" s="83"/>
      <c r="H131" s="83"/>
      <c r="I131" s="83"/>
      <c r="J131" s="84" t="str">
        <f t="shared" si="29"/>
        <v/>
      </c>
      <c r="K131" s="84" t="str">
        <f t="shared" si="30"/>
        <v/>
      </c>
      <c r="L131" s="150" t="str">
        <f t="shared" si="31"/>
        <v/>
      </c>
      <c r="M131" s="150" t="str">
        <f t="shared" si="24"/>
        <v/>
      </c>
      <c r="N131" s="82"/>
      <c r="O131" s="85" t="str">
        <f t="shared" si="32"/>
        <v/>
      </c>
      <c r="P131" s="82"/>
      <c r="Q131" s="15" t="str">
        <f t="shared" si="33"/>
        <v/>
      </c>
      <c r="R131" s="15" t="str">
        <f>IF('2014 Quote Calculator'!$AB131="-","-",IF('2014 Quote Calculator'!$AB131="","",ROUNDUP(IF(OR('2014 Quote Calculator'!$E131=$CF$6,'2014 Quote Calculator'!$E131=$CG$6,'2014 Quote Calculator'!$E131=$CH$6,'2014 Quote Calculator'!$E131=$CI$6),'2014 Quote Calculator'!$AB131,(1-$L131)*'2014 Quote Calculator'!$AB131),2)))</f>
        <v/>
      </c>
      <c r="S131" s="15" t="str">
        <f t="shared" si="34"/>
        <v/>
      </c>
      <c r="T131" s="15" t="str">
        <f>IF('2014 Quote Calculator'!$AD131="-","-",IF('2014 Quote Calculator'!$AD131="","",ROUNDUP(IF(OR('2014 Quote Calculator'!$H131=$CF$6,'2014 Quote Calculator'!$H131=$CG$6,'2014 Quote Calculator'!$H131=$CH$6,'2014 Quote Calculator'!$H131=$CI$6),'2014 Quote Calculator'!$AD131,(1-$L131)*'2014 Quote Calculator'!$AD131),2)))</f>
        <v/>
      </c>
      <c r="U131" s="15" t="str">
        <f t="shared" si="35"/>
        <v/>
      </c>
      <c r="V131" s="132"/>
      <c r="W131" s="18" t="str">
        <f t="shared" si="36"/>
        <v/>
      </c>
      <c r="X131" s="18" t="str">
        <f t="shared" si="25"/>
        <v/>
      </c>
      <c r="Y131" s="18" t="str">
        <f t="shared" si="37"/>
        <v/>
      </c>
      <c r="Z131" s="18" t="str">
        <f t="shared" si="26"/>
        <v/>
      </c>
      <c r="AA131" s="18" t="str">
        <f t="shared" si="38"/>
        <v/>
      </c>
      <c r="AB131" s="15" t="str">
        <f t="shared" si="39"/>
        <v/>
      </c>
      <c r="AC131" s="15" t="str">
        <f t="shared" si="27"/>
        <v/>
      </c>
      <c r="AD131" s="15" t="str">
        <f t="shared" si="28"/>
        <v/>
      </c>
      <c r="AE131" s="7"/>
      <c r="AF131" s="8"/>
      <c r="AG131" s="12"/>
      <c r="AH131" s="13"/>
      <c r="AI131" s="12"/>
      <c r="AJ131" s="12"/>
      <c r="AO131" s="12"/>
      <c r="BR131" s="12"/>
      <c r="BS131" s="9"/>
      <c r="BT131" s="9"/>
      <c r="BX131" s="12"/>
      <c r="BY131" s="9"/>
      <c r="BZ131" s="9"/>
      <c r="CO131" s="144"/>
      <c r="CP131" s="145"/>
    </row>
    <row r="132" spans="1:94" s="64" customFormat="1" ht="51" customHeight="1" x14ac:dyDescent="0.25">
      <c r="A132" s="83"/>
      <c r="B132" s="83"/>
      <c r="C132" s="83"/>
      <c r="D132" s="83"/>
      <c r="E132" s="83"/>
      <c r="F132" s="83"/>
      <c r="G132" s="83"/>
      <c r="H132" s="83"/>
      <c r="I132" s="83"/>
      <c r="J132" s="84" t="str">
        <f t="shared" si="29"/>
        <v/>
      </c>
      <c r="K132" s="84" t="str">
        <f t="shared" si="30"/>
        <v/>
      </c>
      <c r="L132" s="150" t="str">
        <f t="shared" si="31"/>
        <v/>
      </c>
      <c r="M132" s="150" t="str">
        <f t="shared" si="24"/>
        <v/>
      </c>
      <c r="N132" s="82"/>
      <c r="O132" s="85" t="str">
        <f t="shared" si="32"/>
        <v/>
      </c>
      <c r="P132" s="82"/>
      <c r="Q132" s="15" t="str">
        <f t="shared" si="33"/>
        <v/>
      </c>
      <c r="R132" s="15" t="str">
        <f>IF('2014 Quote Calculator'!$AB132="-","-",IF('2014 Quote Calculator'!$AB132="","",ROUNDUP(IF(OR('2014 Quote Calculator'!$E132=$CF$6,'2014 Quote Calculator'!$E132=$CG$6,'2014 Quote Calculator'!$E132=$CH$6,'2014 Quote Calculator'!$E132=$CI$6),'2014 Quote Calculator'!$AB132,(1-$L132)*'2014 Quote Calculator'!$AB132),2)))</f>
        <v/>
      </c>
      <c r="S132" s="15" t="str">
        <f t="shared" si="34"/>
        <v/>
      </c>
      <c r="T132" s="15" t="str">
        <f>IF('2014 Quote Calculator'!$AD132="-","-",IF('2014 Quote Calculator'!$AD132="","",ROUNDUP(IF(OR('2014 Quote Calculator'!$H132=$CF$6,'2014 Quote Calculator'!$H132=$CG$6,'2014 Quote Calculator'!$H132=$CH$6,'2014 Quote Calculator'!$H132=$CI$6),'2014 Quote Calculator'!$AD132,(1-$L132)*'2014 Quote Calculator'!$AD132),2)))</f>
        <v/>
      </c>
      <c r="U132" s="15" t="str">
        <f t="shared" si="35"/>
        <v/>
      </c>
      <c r="V132" s="132"/>
      <c r="W132" s="18" t="str">
        <f t="shared" si="36"/>
        <v/>
      </c>
      <c r="X132" s="18" t="str">
        <f t="shared" si="25"/>
        <v/>
      </c>
      <c r="Y132" s="18" t="str">
        <f t="shared" si="37"/>
        <v/>
      </c>
      <c r="Z132" s="18" t="str">
        <f t="shared" si="26"/>
        <v/>
      </c>
      <c r="AA132" s="18" t="str">
        <f t="shared" si="38"/>
        <v/>
      </c>
      <c r="AB132" s="15" t="str">
        <f t="shared" si="39"/>
        <v/>
      </c>
      <c r="AC132" s="15" t="str">
        <f t="shared" si="27"/>
        <v/>
      </c>
      <c r="AD132" s="15" t="str">
        <f t="shared" si="28"/>
        <v/>
      </c>
      <c r="AE132" s="7"/>
      <c r="AF132" s="8"/>
      <c r="AG132" s="12"/>
      <c r="AH132" s="13"/>
      <c r="AI132" s="12"/>
      <c r="AJ132" s="12"/>
      <c r="AO132" s="12"/>
      <c r="BR132" s="12"/>
      <c r="BS132" s="9"/>
      <c r="BT132" s="9"/>
      <c r="BX132" s="12"/>
      <c r="BY132" s="9"/>
      <c r="BZ132" s="9"/>
      <c r="CO132" s="144"/>
      <c r="CP132" s="145"/>
    </row>
    <row r="133" spans="1:94" s="64" customFormat="1" ht="51" customHeight="1" x14ac:dyDescent="0.25">
      <c r="A133" s="83"/>
      <c r="B133" s="83"/>
      <c r="C133" s="83"/>
      <c r="D133" s="83"/>
      <c r="E133" s="83"/>
      <c r="F133" s="83"/>
      <c r="G133" s="83"/>
      <c r="H133" s="83"/>
      <c r="I133" s="83"/>
      <c r="J133" s="84" t="str">
        <f t="shared" si="29"/>
        <v/>
      </c>
      <c r="K133" s="84" t="str">
        <f t="shared" si="30"/>
        <v/>
      </c>
      <c r="L133" s="150" t="str">
        <f t="shared" si="31"/>
        <v/>
      </c>
      <c r="M133" s="150" t="str">
        <f t="shared" si="24"/>
        <v/>
      </c>
      <c r="N133" s="82"/>
      <c r="O133" s="85" t="str">
        <f t="shared" si="32"/>
        <v/>
      </c>
      <c r="P133" s="82"/>
      <c r="Q133" s="15" t="str">
        <f t="shared" si="33"/>
        <v/>
      </c>
      <c r="R133" s="15" t="str">
        <f>IF('2014 Quote Calculator'!$AB133="-","-",IF('2014 Quote Calculator'!$AB133="","",ROUNDUP(IF(OR('2014 Quote Calculator'!$E133=$CF$6,'2014 Quote Calculator'!$E133=$CG$6,'2014 Quote Calculator'!$E133=$CH$6,'2014 Quote Calculator'!$E133=$CI$6),'2014 Quote Calculator'!$AB133,(1-$L133)*'2014 Quote Calculator'!$AB133),2)))</f>
        <v/>
      </c>
      <c r="S133" s="15" t="str">
        <f t="shared" si="34"/>
        <v/>
      </c>
      <c r="T133" s="15" t="str">
        <f>IF('2014 Quote Calculator'!$AD133="-","-",IF('2014 Quote Calculator'!$AD133="","",ROUNDUP(IF(OR('2014 Quote Calculator'!$H133=$CF$6,'2014 Quote Calculator'!$H133=$CG$6,'2014 Quote Calculator'!$H133=$CH$6,'2014 Quote Calculator'!$H133=$CI$6),'2014 Quote Calculator'!$AD133,(1-$L133)*'2014 Quote Calculator'!$AD133),2)))</f>
        <v/>
      </c>
      <c r="U133" s="15" t="str">
        <f t="shared" si="35"/>
        <v/>
      </c>
      <c r="V133" s="132"/>
      <c r="W133" s="18" t="str">
        <f t="shared" si="36"/>
        <v/>
      </c>
      <c r="X133" s="18" t="str">
        <f t="shared" si="25"/>
        <v/>
      </c>
      <c r="Y133" s="18" t="str">
        <f t="shared" si="37"/>
        <v/>
      </c>
      <c r="Z133" s="18" t="str">
        <f t="shared" si="26"/>
        <v/>
      </c>
      <c r="AA133" s="18" t="str">
        <f t="shared" si="38"/>
        <v/>
      </c>
      <c r="AB133" s="15" t="str">
        <f t="shared" si="39"/>
        <v/>
      </c>
      <c r="AC133" s="15" t="str">
        <f t="shared" si="27"/>
        <v/>
      </c>
      <c r="AD133" s="15" t="str">
        <f t="shared" si="28"/>
        <v/>
      </c>
      <c r="AE133" s="7"/>
      <c r="AF133" s="8"/>
      <c r="AG133" s="12"/>
      <c r="AH133" s="13"/>
      <c r="AI133" s="12"/>
      <c r="AJ133" s="12"/>
      <c r="AO133" s="12"/>
      <c r="BR133" s="12"/>
      <c r="BS133" s="9"/>
      <c r="BT133" s="9"/>
      <c r="BX133" s="12"/>
      <c r="BY133" s="9"/>
      <c r="BZ133" s="9"/>
      <c r="CO133" s="144"/>
      <c r="CP133" s="145"/>
    </row>
    <row r="134" spans="1:94" s="64" customFormat="1" ht="51" customHeight="1" x14ac:dyDescent="0.25">
      <c r="A134" s="83"/>
      <c r="B134" s="83"/>
      <c r="C134" s="83"/>
      <c r="D134" s="83"/>
      <c r="E134" s="83"/>
      <c r="F134" s="83"/>
      <c r="G134" s="83"/>
      <c r="H134" s="83"/>
      <c r="I134" s="83"/>
      <c r="J134" s="84" t="str">
        <f t="shared" si="29"/>
        <v/>
      </c>
      <c r="K134" s="84" t="str">
        <f t="shared" si="30"/>
        <v/>
      </c>
      <c r="L134" s="150" t="str">
        <f t="shared" si="31"/>
        <v/>
      </c>
      <c r="M134" s="150" t="str">
        <f t="shared" si="24"/>
        <v/>
      </c>
      <c r="N134" s="82"/>
      <c r="O134" s="85" t="str">
        <f t="shared" si="32"/>
        <v/>
      </c>
      <c r="P134" s="82"/>
      <c r="Q134" s="15" t="str">
        <f t="shared" si="33"/>
        <v/>
      </c>
      <c r="R134" s="15" t="str">
        <f>IF('2014 Quote Calculator'!$AB134="-","-",IF('2014 Quote Calculator'!$AB134="","",ROUNDUP(IF(OR('2014 Quote Calculator'!$E134=$CF$6,'2014 Quote Calculator'!$E134=$CG$6,'2014 Quote Calculator'!$E134=$CH$6,'2014 Quote Calculator'!$E134=$CI$6),'2014 Quote Calculator'!$AB134,(1-$L134)*'2014 Quote Calculator'!$AB134),2)))</f>
        <v/>
      </c>
      <c r="S134" s="15" t="str">
        <f t="shared" si="34"/>
        <v/>
      </c>
      <c r="T134" s="15" t="str">
        <f>IF('2014 Quote Calculator'!$AD134="-","-",IF('2014 Quote Calculator'!$AD134="","",ROUNDUP(IF(OR('2014 Quote Calculator'!$H134=$CF$6,'2014 Quote Calculator'!$H134=$CG$6,'2014 Quote Calculator'!$H134=$CH$6,'2014 Quote Calculator'!$H134=$CI$6),'2014 Quote Calculator'!$AD134,(1-$L134)*'2014 Quote Calculator'!$AD134),2)))</f>
        <v/>
      </c>
      <c r="U134" s="15" t="str">
        <f t="shared" si="35"/>
        <v/>
      </c>
      <c r="V134" s="132"/>
      <c r="W134" s="18" t="str">
        <f t="shared" si="36"/>
        <v/>
      </c>
      <c r="X134" s="18" t="str">
        <f t="shared" si="25"/>
        <v/>
      </c>
      <c r="Y134" s="18" t="str">
        <f t="shared" si="37"/>
        <v/>
      </c>
      <c r="Z134" s="18" t="str">
        <f t="shared" si="26"/>
        <v/>
      </c>
      <c r="AA134" s="18" t="str">
        <f t="shared" si="38"/>
        <v/>
      </c>
      <c r="AB134" s="15" t="str">
        <f t="shared" si="39"/>
        <v/>
      </c>
      <c r="AC134" s="15" t="str">
        <f t="shared" si="27"/>
        <v/>
      </c>
      <c r="AD134" s="15" t="str">
        <f t="shared" si="28"/>
        <v/>
      </c>
      <c r="AE134" s="7"/>
      <c r="AF134" s="8"/>
      <c r="AG134" s="12"/>
      <c r="AH134" s="13"/>
      <c r="AI134" s="12"/>
      <c r="AJ134" s="12"/>
      <c r="AO134" s="12"/>
      <c r="BR134" s="12"/>
      <c r="BS134" s="9"/>
      <c r="BT134" s="9"/>
      <c r="BX134" s="12"/>
      <c r="BY134" s="9"/>
      <c r="BZ134" s="9"/>
      <c r="CO134" s="144"/>
      <c r="CP134" s="145"/>
    </row>
    <row r="135" spans="1:94" s="64" customFormat="1" ht="51" customHeight="1" x14ac:dyDescent="0.25">
      <c r="A135" s="83"/>
      <c r="B135" s="83"/>
      <c r="C135" s="83"/>
      <c r="D135" s="83"/>
      <c r="E135" s="83"/>
      <c r="F135" s="83"/>
      <c r="G135" s="83"/>
      <c r="H135" s="83"/>
      <c r="I135" s="83"/>
      <c r="J135" s="84" t="str">
        <f t="shared" si="29"/>
        <v/>
      </c>
      <c r="K135" s="84" t="str">
        <f t="shared" si="30"/>
        <v/>
      </c>
      <c r="L135" s="150" t="str">
        <f t="shared" si="31"/>
        <v/>
      </c>
      <c r="M135" s="150" t="str">
        <f t="shared" ref="M135:M198" si="40">IF($C135="","",$M$5)</f>
        <v/>
      </c>
      <c r="N135" s="82"/>
      <c r="O135" s="85" t="str">
        <f t="shared" si="32"/>
        <v/>
      </c>
      <c r="P135" s="82"/>
      <c r="Q135" s="15" t="str">
        <f t="shared" si="33"/>
        <v/>
      </c>
      <c r="R135" s="15" t="str">
        <f>IF('2014 Quote Calculator'!$AB135="-","-",IF('2014 Quote Calculator'!$AB135="","",ROUNDUP(IF(OR('2014 Quote Calculator'!$E135=$CF$6,'2014 Quote Calculator'!$E135=$CG$6,'2014 Quote Calculator'!$E135=$CH$6,'2014 Quote Calculator'!$E135=$CI$6),'2014 Quote Calculator'!$AB135,(1-$L135)*'2014 Quote Calculator'!$AB135),2)))</f>
        <v/>
      </c>
      <c r="S135" s="15" t="str">
        <f t="shared" si="34"/>
        <v/>
      </c>
      <c r="T135" s="15" t="str">
        <f>IF('2014 Quote Calculator'!$AD135="-","-",IF('2014 Quote Calculator'!$AD135="","",ROUNDUP(IF(OR('2014 Quote Calculator'!$H135=$CF$6,'2014 Quote Calculator'!$H135=$CG$6,'2014 Quote Calculator'!$H135=$CH$6,'2014 Quote Calculator'!$H135=$CI$6),'2014 Quote Calculator'!$AD135,(1-$L135)*'2014 Quote Calculator'!$AD135),2)))</f>
        <v/>
      </c>
      <c r="U135" s="15" t="str">
        <f t="shared" si="35"/>
        <v/>
      </c>
      <c r="V135" s="132"/>
      <c r="W135" s="18" t="str">
        <f t="shared" si="36"/>
        <v/>
      </c>
      <c r="X135" s="18" t="str">
        <f t="shared" ref="X135:X198" si="41">IF($W135="","",IF(LOOKUP($W135,$AF$7:$AF$25,$AF$7:$AF$25)=$W135,(LOOKUP($W135,$AF$7:$AF$25,$AF$7:$AF$25)),(LOOKUP($W135,$AF$7:$AF$25,$AF$8:$AF$26))))</f>
        <v/>
      </c>
      <c r="Y135" s="18" t="str">
        <f t="shared" si="37"/>
        <v/>
      </c>
      <c r="Z135" s="18" t="str">
        <f t="shared" ref="Z135:Z198" si="42">IF($Y135="","",IF(LOOKUP($Y135,$AF$7:$AF$25,$AF$7:$AF$25)=$Y135,(LOOKUP($Y135,$AF$7:$AF$25,$AF$7:$AF$25)),(LOOKUP($Y135,$AF$7:$AF$25,$AF$8:$AF$26))))</f>
        <v/>
      </c>
      <c r="AA135" s="18" t="str">
        <f t="shared" si="38"/>
        <v/>
      </c>
      <c r="AB135" s="15" t="str">
        <f t="shared" si="39"/>
        <v/>
      </c>
      <c r="AC135" s="15" t="str">
        <f t="shared" ref="AC135:AC198" si="43">IF($F135="","",IF($F135=$CR$7,$CS$7*$W135,IF($F135=$CR$8,$CS$8*$W135,IF($F135=$CR$9,$CS$9*$W135,"No Charge"))))</f>
        <v/>
      </c>
      <c r="AD135" s="15" t="str">
        <f t="shared" ref="AD135:AD198" si="44">IF($H135="","",IF($H135=$BR$6,LOOKUP($Z135,$AF$7:$AF$25,$BR$7:$BR$25),IF($H135=$BS$6,LOOKUP($Z135,$AF$7:$AF$25,$BS$7:$BS$25),IF($H135=$BT$6,LOOKUP($Z135,$AF$7:$AF$25,$BT$7:$BT$25),IF($H135=$BU$6,LOOKUP($Z135,$AF$7:$AF$25,$BU$7:$BU$25),IF($H135=$AR$6,LOOKUP($Z135,$AF$7:$AF$25,$AR$7:$AR$25),IF($H135=$BV$6,LOOKUP($Z135,$AF$7:$AF$25,$BV$7:$BV$25),IF($H135=$BW$6,LOOKUP($Z135,$AF$7:$AF$25,$BW$7:$BW$25),IF($H135=$BX$6,LOOKUP($Z135,$AF$7:$AF$25,$BX$7:$BX$25),IF($H135=$BY$6,LOOKUP($Z135,$AF$7:$AF$25,$BY$7:$BY$25),IF($H135=$BZ$6,LOOKUP($Z135,$AF$7:$AF$25,$BZ$7:$BZ$25),IF($H135=$CA$6,LOOKUP($Z135,$AF$7:$AF$25,$CA$7:$CA$25),IF($H135=$CB$6,LOOKUP($Z135,$AF$7:$AF$25,$CB$7:$CB$25),IF($H135=$CC$6,LOOKUP($Z135,$AF$7:$AF$25,$CC$7:$CC$25)))))))))))))))</f>
        <v/>
      </c>
      <c r="AE135" s="7"/>
      <c r="AF135" s="8"/>
      <c r="AG135" s="12"/>
      <c r="AH135" s="13"/>
      <c r="AI135" s="12"/>
      <c r="AJ135" s="12"/>
      <c r="AO135" s="12"/>
      <c r="BR135" s="12"/>
      <c r="BS135" s="9"/>
      <c r="BT135" s="9"/>
      <c r="BX135" s="12"/>
      <c r="BY135" s="9"/>
      <c r="BZ135" s="9"/>
      <c r="CO135" s="144"/>
      <c r="CP135" s="145"/>
    </row>
    <row r="136" spans="1:94" s="64" customFormat="1" ht="51" customHeight="1" x14ac:dyDescent="0.25">
      <c r="A136" s="83"/>
      <c r="B136" s="83"/>
      <c r="C136" s="83"/>
      <c r="D136" s="83"/>
      <c r="E136" s="83"/>
      <c r="F136" s="83"/>
      <c r="G136" s="83"/>
      <c r="H136" s="83"/>
      <c r="I136" s="83"/>
      <c r="J136" s="84" t="str">
        <f t="shared" ref="J136:J199" si="45">IF($I136="","",IF($H136="","",IF($I136&gt;0.1,$C136+2*$I136,"")))</f>
        <v/>
      </c>
      <c r="K136" s="84" t="str">
        <f t="shared" ref="K136:K199" si="46">IF($I136="","",IF($H136="","",IF($I136&gt;0.1,$D136+2*$I136,"")))</f>
        <v/>
      </c>
      <c r="L136" s="150" t="str">
        <f t="shared" ref="L136:L199" si="47">IF($E136=$AP$6,IF($M$4="",$M$3,$M$4),IF($C136="","",$M$3))</f>
        <v/>
      </c>
      <c r="M136" s="150" t="str">
        <f t="shared" si="40"/>
        <v/>
      </c>
      <c r="N136" s="82"/>
      <c r="O136" s="85" t="str">
        <f t="shared" ref="O136:O146" si="48">IF(AND($E136="",$G136="",$H136="",$F136=""),"",IF(AND(OR($E136=$AG$6,$E136=$AH$6,$E136=$AI$6,$E136=$AJ$6,$E136=$AL$6,$E136=$AM$6,$E136=$AO$6,$E136=$AQ$6,$E136=$AR$6,$E136=$AU$6,$E136=$AV$6,$E136=$AW$6,$E136=$AX$6,$E136=$AY$6,$E136=$AZ$6,$E136=$BR$6,$E136=$BS$6,$E136=$BT$6,$E136=$BU$6,$E136=$BV$6,$E136=$BW$6,$E136=$BX$6,$E136=$BY$6,$E136=$BZ$6,$E136=$CA$6,$E136=$CB$6,$E136=$CC$6),OR(MIN($C136:$D136)&gt;$AG$27,MAX($C136:$D136)&gt;$AG$28)),"DURAPLAQ PRODUCT EXCEEDS AVAILABLE SIZE LIMITATIONS FOR STANDARD PRODUCT LINE, PLEASE CONTACT CUSTOMER SERVICE FOR AVAILABLE CUSTOM OPTIONS",IF(AND(OR($E136=$AK$6,$E136=$AP$6),OR(MIN($C136:$D136)&gt;$AK$27,MAX($C136:$D136)&gt;$AK$28)),"DURAWRAP PRODUCT EXCEEDS AVAILABLE SIZE LIMITATIONS FOR STANDARD PRODUCT LINE, PLEASE CONTACT CUSTOMER SERVICE FOR AVAILABLE CUSTOM OPTIONS",IF(AND(OR($E136=$AS$6,$E136=$AT$6),OR(MIN($C136:$D136)&gt;$AS$27,MAX($C136:$D136)&gt;$AS$28)),"ALUMAPRESS PRODUCT EXCEEDS AVAILABLE SIZE LIMITATIONS FOR STANDARD PRODUCT LINE, PLEASE CONTACT CUSTOMER SERVICE FOR AVAILABLE CUSTOM OPTIONS",IF(AND(OR($H136=$BR$6,$H136=$BS$6,$H136=$BT$6,$H136=$BU$6,$H136=$BV$6,$H136=$BW$6,$H136=$BX$6,$H136=$BY$6,$H136=$BZ$6,$H136=$CA$6,$H136=$CB$6,$H136=$CC$6),OR(MIN($J136:$K136)&gt;$AG$27,MAX($J136:$K136)&gt;$AG$28)),"BOTTOM STACK PRODUCT EXCEEDS AVAILABLE SIZE LIMITATIONS FOR STANDARD PRODUCT LINE, PLEASE CONTACT CUSTOMER SERVICE FOR AVAILABLE CUSTOM OPTIONS",IF(AND($E136="",$H136="",$F136&gt;1,$G136&gt;1),"TRADITIONAL FRAME COMPONENTS REQUIRED - CONTACT CUSTOMER SERVICE FOR PRICING &amp; AVAILABLE  OPTIONS",IF(AND($H136&gt;1,$I136="",$J136="",$K136=""),"BOTTOM STACK SIZE REQUIRED FOR PRICING",                 IF($C136="","",IF($B136=1,"","Quantity "&amp;$B136&amp;" - ")&amp;$C136&amp;"in x "&amp;$D136&amp;"in "&amp;$E136&amp;IF(AND($E136="",$F136&gt;1),$F136," with "&amp;$F136))&amp;IF($F136=$CR$12," (Available on Limited Products and May Incur Additional Fees For Graphics Editting / Setup)","")&amp;IF($J136="",""," on "&amp;$J136&amp;"in x "&amp;$K136&amp;"in "&amp;$H136)&amp;IF($G136="","",IF($E136="",$G136,IF($J136=""," and "&amp;$C136&amp;"in x "&amp;$D136&amp;"in "&amp;$G136,"  and "&amp;$J136&amp;"in x "&amp;$K136&amp;"in "&amp;$G136)))&amp;"            $"&amp;$Q136&amp;"    (Pricing Breakdown:  "&amp;IF($E136="","","$"&amp;$R136&amp;" for each "&amp;$E136)&amp;IF($F136="","",IF($E136="","$"&amp;$S136&amp;" for each "&amp;$F136,", $"&amp;$S136&amp;IF($F136="",""," for each "&amp;$F136)))&amp;IF($H136="","",", $"&amp;$T136&amp;IF($H136="",""," for each "&amp;$H136))&amp;IF($U136="","",IF(AND($E136="",$F136="",$H136="")," $"&amp;$U136&amp;" for each ",",  $"&amp;$U136&amp;" for each ")&amp;IF($G136="",$F136,$G136))&amp;IF(Q136&gt;1,")","")&amp;IF($A136="",""," - "&amp;$A136))))))))</f>
        <v/>
      </c>
      <c r="P136" s="82"/>
      <c r="Q136" s="15" t="str">
        <f t="shared" ref="Q136:Q199" si="49">IF($B136="","",ROUNDUP(IF($R136="",0,$B136*$R136)+IF($S136="",0,$B136*$S136)+IF($T136="",0,$B136*$T136)+IF($U136="",0,$B136*$U136),2))</f>
        <v/>
      </c>
      <c r="R136" s="15" t="str">
        <f>IF('2014 Quote Calculator'!$AB136="-","-",IF('2014 Quote Calculator'!$AB136="","",ROUNDUP(IF(OR('2014 Quote Calculator'!$E136=$CF$6,'2014 Quote Calculator'!$E136=$CG$6,'2014 Quote Calculator'!$E136=$CH$6,'2014 Quote Calculator'!$E136=$CI$6),'2014 Quote Calculator'!$AB136,(1-$L136)*'2014 Quote Calculator'!$AB136),2)))</f>
        <v/>
      </c>
      <c r="S136" s="15" t="str">
        <f t="shared" ref="S136:S199" si="50">IF(AC136="","",ROUNDUP(IF($F136=$CR$7,$CS$7*$W136,IF($F136=$CR$8,$CS$8*$W136,IF($F136=$CR$12,$CS$12*$W136,IF($F136=$CR$9,$CS$9*$W136,"No Charge"))))*(1-$M136),2))</f>
        <v/>
      </c>
      <c r="T136" s="15" t="str">
        <f>IF('2014 Quote Calculator'!$AD136="-","-",IF('2014 Quote Calculator'!$AD136="","",ROUNDUP(IF(OR('2014 Quote Calculator'!$H136=$CF$6,'2014 Quote Calculator'!$H136=$CG$6,'2014 Quote Calculator'!$H136=$CH$6,'2014 Quote Calculator'!$H136=$CI$6),'2014 Quote Calculator'!$AD136,(1-$L136)*'2014 Quote Calculator'!$AD136),2)))</f>
        <v/>
      </c>
      <c r="U136" s="15" t="str">
        <f t="shared" ref="U136:U199" si="51">IF(OR($G136=$CK$6,$G136=$CL$6,$G136=$CM$6,$G136=$CN$6,$G136=$CO$6,$G136=$CP$6),ROUNDUP(IF($G136=$CK$6,$CK$7,IF($G136=$CL$6,$CL$7,IF($G136=$CM$6,$CM$7,IF($G136=$CN$6,$CN$7,IF($G136=$CO$6,$CO$7,IF($G136=$CP$6,$CP$7))))))*$AA136*(1-$L136),2),"")</f>
        <v/>
      </c>
      <c r="V136" s="132"/>
      <c r="W136" s="18" t="str">
        <f t="shared" ref="W136:W199" si="52">IF($C136="","",$C136*$D136)</f>
        <v/>
      </c>
      <c r="X136" s="18" t="str">
        <f t="shared" si="41"/>
        <v/>
      </c>
      <c r="Y136" s="18" t="str">
        <f t="shared" ref="Y136:Y199" si="53">IF($H136="","",J136*K136)</f>
        <v/>
      </c>
      <c r="Z136" s="18" t="str">
        <f t="shared" si="42"/>
        <v/>
      </c>
      <c r="AA136" s="18" t="str">
        <f t="shared" ref="AA136:AA199" si="54">IF($W136="","",IF(J136="",(C136+D136)*2,($J136+$K136)*2))</f>
        <v/>
      </c>
      <c r="AB136" s="15" t="str">
        <f t="shared" ref="AB136:AB199" si="55">IF($E136="","",IF(OR($E136=$CL$6,$E136=$CK$6,$E136=$CM$6,$E136=$CN$6),"",IF($E136=$AG$6,LOOKUP($X136,$AF$7:$AF$25,$AG$7:$AG$25),IF($E136=$AH$6,LOOKUP($X136,$AF$7:$AF$25,$AH$7:$AH$25),IF($E136=$AI$6,LOOKUP($X136,$AF$7:$AF$25,$AI$7:$AI$25),IF($E136=$AJ$6,LOOKUP($X136,$AF$7:$AF$25,$AJ$7:$AJ$25),IF($E136=$BR$6,LOOKUP($X136,$AF$7:$AF$25,$BR$7:$BR$25),IF($E136=$BS$6,LOOKUP($X136,$AF$7:$AF$25,$BS$7:$BS$25),IF($E136=$BT$6,LOOKUP($X136,$AF$7:$AF$25,$BT$7:$BT$25),IF($E136=$BU$6,LOOKUP($X136,$AF$7:$AF$25,$BU$7:$BU$25),IF($E136=$BI$6,$BI$7,IF($E136=$AQ$6,LOOKUP($X136,$AF$7:$AF$25,$AQ$7:$AQ$25),IF($E136=$AR$6,LOOKUP($X136,$AF$7:$AF$25,$AR$7:$AR$25),IF($E136=$BV$6,LOOKUP($X136,$AF$7:$AF$25,$BV$7:$BV$25),IF($E136=$BW$6,LOOKUP($X136,$AF$7:$AF$25,$BW$7:$BW$25),IF($E136=$AU$6,LOOKUP($X136,$AF$7:$AF$25,$AU$7:$AU$25),IF($E136=$AV$6,LOOKUP($X136,$AF$7:$AF$25,$AV$7:$AV$25),IF($E136=$AK$6,LOOKUP($X136,$AF$7:$AF$25,$AK$7:$AK$25),IF($E136=$AL$6,LOOKUP($X136,$AF$7:$AF$25,$AL$7:$AL$25),IF($E136=$AM$6,LOOKUP($X136,$AF$7:$AF$25,$AM$7:$AM$25),IF($E136=$BJ$6,$BJ$7,IF($E136=$AN$6,$AN$7,IF($E136=$AW$6,LOOKUP($X136,$AF$7:$AF$25,$AW$7:$AW$25),IF($E136=$AX$6,LOOKUP($X136,$AF$7:$AF$25,$AX$7:$AX$25),IF($E136=$BD$6,$BD$7,IF($E136=$AY$6,LOOKUP($X136,$AF$7:$AF$25,$AY$7:$AY$25),IF($E136=$AZ$6,LOOKUP($X136,$AF$7:$AF$25,$AZ$7:$AZ$25),IF($E136=$BL$6,$BL$7,IF($E136=$AP$6,LOOKUP($X136,$AF$7:$AF$25,$AP$7:$AP$25),IF($E136=$BK$6,$BK$7,IF($E136=$CD$6,LOOKUP($X136,$AF$7:$AF$25,$CD$7:$CD$25),IF($E136=$BE$6,$BE$7,IF($E136=$BF$6,$BF$7,IF($E136=$BG$6,$BG$7,IF($E136=$CE$6,"based on duration",IF($E136=$CF$6,LOOKUP($X136,$AF$7:$AF$25,$CF$7:$CF$25),IF($E136=$CG$6,$CG$7,IF($E136=$CH$6,$CH$7,IF($E136=$CI$6,$CI$7,IF($E136=$BA$6,$BA$7,IF($E136=$BB$6,$BB$7,IF($E136=$BC$6,$BC$7,IF($E136=$CJ$6,$CJ$7,IF($E136=$AO$6,LOOKUP($X136,$AF$7:$AF$25,$AO$7:$AO$25),IF($E136=$AS$6,LOOKUP($X136,$AF$7:$AF$25,$AS$7:$AS$25),IF($E136=$AT$6,LOOKUP($X136,$AF$7:$AF$25,$AT$7:$AT$25),IF($E136=$BH$6,$BH$7,"TBD")))))))))))))))))))))))))))))))))))))))))))))))</f>
        <v/>
      </c>
      <c r="AC136" s="15" t="str">
        <f t="shared" si="43"/>
        <v/>
      </c>
      <c r="AD136" s="15" t="str">
        <f t="shared" si="44"/>
        <v/>
      </c>
      <c r="AE136" s="7"/>
      <c r="AF136" s="8"/>
      <c r="AG136" s="12"/>
      <c r="AH136" s="13"/>
      <c r="AI136" s="12"/>
      <c r="AJ136" s="12"/>
      <c r="AO136" s="12"/>
      <c r="BR136" s="12"/>
      <c r="BS136" s="9"/>
      <c r="BT136" s="9"/>
      <c r="BX136" s="12"/>
      <c r="BY136" s="9"/>
      <c r="BZ136" s="9"/>
      <c r="CO136" s="144"/>
      <c r="CP136" s="145"/>
    </row>
    <row r="137" spans="1:94" s="64" customFormat="1" ht="51" customHeight="1" x14ac:dyDescent="0.25">
      <c r="A137" s="83"/>
      <c r="B137" s="83"/>
      <c r="C137" s="83"/>
      <c r="D137" s="83"/>
      <c r="E137" s="83"/>
      <c r="F137" s="83"/>
      <c r="G137" s="83"/>
      <c r="H137" s="83"/>
      <c r="I137" s="83"/>
      <c r="J137" s="84" t="str">
        <f t="shared" si="45"/>
        <v/>
      </c>
      <c r="K137" s="84" t="str">
        <f t="shared" si="46"/>
        <v/>
      </c>
      <c r="L137" s="150" t="str">
        <f t="shared" si="47"/>
        <v/>
      </c>
      <c r="M137" s="150" t="str">
        <f t="shared" si="40"/>
        <v/>
      </c>
      <c r="N137" s="82"/>
      <c r="O137" s="85" t="str">
        <f t="shared" si="48"/>
        <v/>
      </c>
      <c r="P137" s="82"/>
      <c r="Q137" s="15" t="str">
        <f t="shared" si="49"/>
        <v/>
      </c>
      <c r="R137" s="15" t="str">
        <f>IF('2014 Quote Calculator'!$AB137="-","-",IF('2014 Quote Calculator'!$AB137="","",ROUNDUP(IF(OR('2014 Quote Calculator'!$E137=$CF$6,'2014 Quote Calculator'!$E137=$CG$6,'2014 Quote Calculator'!$E137=$CH$6,'2014 Quote Calculator'!$E137=$CI$6),'2014 Quote Calculator'!$AB137,(1-$L137)*'2014 Quote Calculator'!$AB137),2)))</f>
        <v/>
      </c>
      <c r="S137" s="15" t="str">
        <f t="shared" si="50"/>
        <v/>
      </c>
      <c r="T137" s="15" t="str">
        <f>IF('2014 Quote Calculator'!$AD137="-","-",IF('2014 Quote Calculator'!$AD137="","",ROUNDUP(IF(OR('2014 Quote Calculator'!$H137=$CF$6,'2014 Quote Calculator'!$H137=$CG$6,'2014 Quote Calculator'!$H137=$CH$6,'2014 Quote Calculator'!$H137=$CI$6),'2014 Quote Calculator'!$AD137,(1-$L137)*'2014 Quote Calculator'!$AD137),2)))</f>
        <v/>
      </c>
      <c r="U137" s="15" t="str">
        <f t="shared" si="51"/>
        <v/>
      </c>
      <c r="V137" s="132"/>
      <c r="W137" s="18" t="str">
        <f t="shared" si="52"/>
        <v/>
      </c>
      <c r="X137" s="18" t="str">
        <f t="shared" si="41"/>
        <v/>
      </c>
      <c r="Y137" s="18" t="str">
        <f t="shared" si="53"/>
        <v/>
      </c>
      <c r="Z137" s="18" t="str">
        <f t="shared" si="42"/>
        <v/>
      </c>
      <c r="AA137" s="18" t="str">
        <f t="shared" si="54"/>
        <v/>
      </c>
      <c r="AB137" s="15" t="str">
        <f t="shared" si="55"/>
        <v/>
      </c>
      <c r="AC137" s="15" t="str">
        <f t="shared" si="43"/>
        <v/>
      </c>
      <c r="AD137" s="15" t="str">
        <f t="shared" si="44"/>
        <v/>
      </c>
      <c r="AE137" s="7"/>
      <c r="AF137" s="8"/>
      <c r="AG137" s="12"/>
      <c r="AH137" s="13"/>
      <c r="AI137" s="12"/>
      <c r="AJ137" s="12"/>
      <c r="AO137" s="12"/>
      <c r="BR137" s="12"/>
      <c r="BS137" s="9"/>
      <c r="BT137" s="9"/>
      <c r="BX137" s="12"/>
      <c r="BY137" s="9"/>
      <c r="BZ137" s="9"/>
      <c r="CO137" s="144"/>
      <c r="CP137" s="145"/>
    </row>
    <row r="138" spans="1:94" s="57" customFormat="1" ht="51" customHeight="1" x14ac:dyDescent="0.25">
      <c r="A138" s="83"/>
      <c r="B138" s="83"/>
      <c r="C138" s="83"/>
      <c r="D138" s="83"/>
      <c r="E138" s="83"/>
      <c r="F138" s="83"/>
      <c r="G138" s="83"/>
      <c r="H138" s="83"/>
      <c r="I138" s="83"/>
      <c r="J138" s="84" t="str">
        <f t="shared" si="45"/>
        <v/>
      </c>
      <c r="K138" s="84" t="str">
        <f t="shared" si="46"/>
        <v/>
      </c>
      <c r="L138" s="150" t="str">
        <f t="shared" si="47"/>
        <v/>
      </c>
      <c r="M138" s="150" t="str">
        <f t="shared" si="40"/>
        <v/>
      </c>
      <c r="N138" s="119"/>
      <c r="O138" s="85" t="str">
        <f t="shared" si="48"/>
        <v/>
      </c>
      <c r="P138" s="119"/>
      <c r="Q138" s="15" t="str">
        <f t="shared" si="49"/>
        <v/>
      </c>
      <c r="R138" s="15" t="str">
        <f>IF('2014 Quote Calculator'!$AB138="-","-",IF('2014 Quote Calculator'!$AB138="","",ROUNDUP(IF(OR('2014 Quote Calculator'!$E138=$CF$6,'2014 Quote Calculator'!$E138=$CG$6,'2014 Quote Calculator'!$E138=$CH$6,'2014 Quote Calculator'!$E138=$CI$6),'2014 Quote Calculator'!$AB138,(1-$L138)*'2014 Quote Calculator'!$AB138),2)))</f>
        <v/>
      </c>
      <c r="S138" s="15" t="str">
        <f t="shared" si="50"/>
        <v/>
      </c>
      <c r="T138" s="15" t="str">
        <f>IF('2014 Quote Calculator'!$AD138="-","-",IF('2014 Quote Calculator'!$AD138="","",ROUNDUP(IF(OR('2014 Quote Calculator'!$H138=$CF$6,'2014 Quote Calculator'!$H138=$CG$6,'2014 Quote Calculator'!$H138=$CH$6,'2014 Quote Calculator'!$H138=$CI$6),'2014 Quote Calculator'!$AD138,(1-$L138)*'2014 Quote Calculator'!$AD138),2)))</f>
        <v/>
      </c>
      <c r="U138" s="15" t="str">
        <f t="shared" si="51"/>
        <v/>
      </c>
      <c r="V138" s="132"/>
      <c r="W138" s="18" t="str">
        <f t="shared" si="52"/>
        <v/>
      </c>
      <c r="X138" s="18" t="str">
        <f t="shared" si="41"/>
        <v/>
      </c>
      <c r="Y138" s="18" t="str">
        <f t="shared" si="53"/>
        <v/>
      </c>
      <c r="Z138" s="18" t="str">
        <f t="shared" si="42"/>
        <v/>
      </c>
      <c r="AA138" s="18" t="str">
        <f t="shared" si="54"/>
        <v/>
      </c>
      <c r="AB138" s="15" t="str">
        <f t="shared" si="55"/>
        <v/>
      </c>
      <c r="AC138" s="15" t="str">
        <f t="shared" si="43"/>
        <v/>
      </c>
      <c r="AD138" s="15" t="str">
        <f t="shared" si="44"/>
        <v/>
      </c>
      <c r="AE138" s="121"/>
      <c r="AF138" s="8"/>
      <c r="AG138" s="13"/>
      <c r="AH138" s="13"/>
      <c r="AI138" s="13"/>
      <c r="AJ138" s="13"/>
      <c r="AO138" s="13"/>
      <c r="BR138" s="13"/>
      <c r="BS138" s="122"/>
      <c r="BT138" s="122"/>
      <c r="BX138" s="13"/>
      <c r="BY138" s="122"/>
      <c r="BZ138" s="122"/>
      <c r="CO138" s="144"/>
      <c r="CP138" s="145"/>
    </row>
    <row r="139" spans="1:94" s="57" customFormat="1" ht="51" customHeight="1" x14ac:dyDescent="0.25">
      <c r="A139" s="83"/>
      <c r="B139" s="83"/>
      <c r="C139" s="83"/>
      <c r="D139" s="83"/>
      <c r="E139" s="83"/>
      <c r="F139" s="83"/>
      <c r="G139" s="83"/>
      <c r="H139" s="83"/>
      <c r="I139" s="83"/>
      <c r="J139" s="84" t="str">
        <f t="shared" si="45"/>
        <v/>
      </c>
      <c r="K139" s="84" t="str">
        <f t="shared" si="46"/>
        <v/>
      </c>
      <c r="L139" s="150" t="str">
        <f t="shared" si="47"/>
        <v/>
      </c>
      <c r="M139" s="150" t="str">
        <f t="shared" si="40"/>
        <v/>
      </c>
      <c r="N139" s="119"/>
      <c r="O139" s="85" t="str">
        <f t="shared" si="48"/>
        <v/>
      </c>
      <c r="P139" s="119"/>
      <c r="Q139" s="15" t="str">
        <f t="shared" si="49"/>
        <v/>
      </c>
      <c r="R139" s="15" t="str">
        <f>IF('2014 Quote Calculator'!$AB139="-","-",IF('2014 Quote Calculator'!$AB139="","",ROUNDUP(IF(OR('2014 Quote Calculator'!$E139=$CF$6,'2014 Quote Calculator'!$E139=$CG$6,'2014 Quote Calculator'!$E139=$CH$6,'2014 Quote Calculator'!$E139=$CI$6),'2014 Quote Calculator'!$AB139,(1-$L139)*'2014 Quote Calculator'!$AB139),2)))</f>
        <v/>
      </c>
      <c r="S139" s="15" t="str">
        <f t="shared" si="50"/>
        <v/>
      </c>
      <c r="T139" s="15" t="str">
        <f>IF('2014 Quote Calculator'!$AD139="-","-",IF('2014 Quote Calculator'!$AD139="","",ROUNDUP(IF(OR('2014 Quote Calculator'!$H139=$CF$6,'2014 Quote Calculator'!$H139=$CG$6,'2014 Quote Calculator'!$H139=$CH$6,'2014 Quote Calculator'!$H139=$CI$6),'2014 Quote Calculator'!$AD139,(1-$L139)*'2014 Quote Calculator'!$AD139),2)))</f>
        <v/>
      </c>
      <c r="U139" s="15" t="str">
        <f t="shared" si="51"/>
        <v/>
      </c>
      <c r="V139" s="132"/>
      <c r="W139" s="18" t="str">
        <f t="shared" si="52"/>
        <v/>
      </c>
      <c r="X139" s="18" t="str">
        <f t="shared" si="41"/>
        <v/>
      </c>
      <c r="Y139" s="18" t="str">
        <f t="shared" si="53"/>
        <v/>
      </c>
      <c r="Z139" s="18" t="str">
        <f t="shared" si="42"/>
        <v/>
      </c>
      <c r="AA139" s="18" t="str">
        <f t="shared" si="54"/>
        <v/>
      </c>
      <c r="AB139" s="15" t="str">
        <f t="shared" si="55"/>
        <v/>
      </c>
      <c r="AC139" s="15" t="str">
        <f t="shared" si="43"/>
        <v/>
      </c>
      <c r="AD139" s="15" t="str">
        <f t="shared" si="44"/>
        <v/>
      </c>
      <c r="AE139" s="121"/>
      <c r="AF139" s="8"/>
      <c r="AG139" s="13"/>
      <c r="AH139" s="13"/>
      <c r="AI139" s="13"/>
      <c r="AJ139" s="13"/>
      <c r="AO139" s="13"/>
      <c r="BR139" s="13"/>
      <c r="BS139" s="122"/>
      <c r="BT139" s="122"/>
      <c r="BX139" s="13"/>
      <c r="BY139" s="122"/>
      <c r="BZ139" s="122"/>
      <c r="CO139" s="144"/>
      <c r="CP139" s="145"/>
    </row>
    <row r="140" spans="1:94" s="57" customFormat="1" ht="51" customHeight="1" x14ac:dyDescent="0.25">
      <c r="A140" s="83"/>
      <c r="B140" s="83"/>
      <c r="C140" s="83"/>
      <c r="D140" s="83"/>
      <c r="E140" s="83"/>
      <c r="F140" s="83"/>
      <c r="G140" s="83"/>
      <c r="H140" s="83"/>
      <c r="I140" s="83"/>
      <c r="J140" s="84" t="str">
        <f t="shared" si="45"/>
        <v/>
      </c>
      <c r="K140" s="84" t="str">
        <f t="shared" si="46"/>
        <v/>
      </c>
      <c r="L140" s="150" t="str">
        <f t="shared" si="47"/>
        <v/>
      </c>
      <c r="M140" s="150" t="str">
        <f t="shared" si="40"/>
        <v/>
      </c>
      <c r="N140" s="119"/>
      <c r="O140" s="85" t="str">
        <f t="shared" si="48"/>
        <v/>
      </c>
      <c r="P140" s="119"/>
      <c r="Q140" s="15" t="str">
        <f t="shared" si="49"/>
        <v/>
      </c>
      <c r="R140" s="15" t="str">
        <f>IF('2014 Quote Calculator'!$AB140="-","-",IF('2014 Quote Calculator'!$AB140="","",ROUNDUP(IF(OR('2014 Quote Calculator'!$E140=$CF$6,'2014 Quote Calculator'!$E140=$CG$6,'2014 Quote Calculator'!$E140=$CH$6,'2014 Quote Calculator'!$E140=$CI$6),'2014 Quote Calculator'!$AB140,(1-$L140)*'2014 Quote Calculator'!$AB140),2)))</f>
        <v/>
      </c>
      <c r="S140" s="15" t="str">
        <f t="shared" si="50"/>
        <v/>
      </c>
      <c r="T140" s="15" t="str">
        <f>IF('2014 Quote Calculator'!$AD140="-","-",IF('2014 Quote Calculator'!$AD140="","",ROUNDUP(IF(OR('2014 Quote Calculator'!$H140=$CF$6,'2014 Quote Calculator'!$H140=$CG$6,'2014 Quote Calculator'!$H140=$CH$6,'2014 Quote Calculator'!$H140=$CI$6),'2014 Quote Calculator'!$AD140,(1-$L140)*'2014 Quote Calculator'!$AD140),2)))</f>
        <v/>
      </c>
      <c r="U140" s="15" t="str">
        <f t="shared" si="51"/>
        <v/>
      </c>
      <c r="V140" s="132"/>
      <c r="W140" s="18" t="str">
        <f t="shared" si="52"/>
        <v/>
      </c>
      <c r="X140" s="18" t="str">
        <f t="shared" si="41"/>
        <v/>
      </c>
      <c r="Y140" s="18" t="str">
        <f t="shared" si="53"/>
        <v/>
      </c>
      <c r="Z140" s="18" t="str">
        <f t="shared" si="42"/>
        <v/>
      </c>
      <c r="AA140" s="18" t="str">
        <f t="shared" si="54"/>
        <v/>
      </c>
      <c r="AB140" s="15" t="str">
        <f t="shared" si="55"/>
        <v/>
      </c>
      <c r="AC140" s="15" t="str">
        <f t="shared" si="43"/>
        <v/>
      </c>
      <c r="AD140" s="15" t="str">
        <f t="shared" si="44"/>
        <v/>
      </c>
      <c r="AE140" s="121"/>
      <c r="AF140" s="8"/>
      <c r="AG140" s="13"/>
      <c r="AH140" s="13"/>
      <c r="AI140" s="13"/>
      <c r="AJ140" s="13"/>
      <c r="AO140" s="13"/>
      <c r="BR140" s="13"/>
      <c r="BS140" s="122"/>
      <c r="BT140" s="122"/>
      <c r="BX140" s="13"/>
      <c r="BY140" s="122"/>
      <c r="BZ140" s="122"/>
      <c r="CO140" s="144"/>
      <c r="CP140" s="145"/>
    </row>
    <row r="141" spans="1:94" s="57" customFormat="1" ht="51" customHeight="1" x14ac:dyDescent="0.25">
      <c r="A141" s="83"/>
      <c r="B141" s="83"/>
      <c r="C141" s="83"/>
      <c r="D141" s="83"/>
      <c r="E141" s="83"/>
      <c r="F141" s="83"/>
      <c r="G141" s="83"/>
      <c r="H141" s="83"/>
      <c r="I141" s="83"/>
      <c r="J141" s="84" t="str">
        <f t="shared" si="45"/>
        <v/>
      </c>
      <c r="K141" s="84" t="str">
        <f t="shared" si="46"/>
        <v/>
      </c>
      <c r="L141" s="150" t="str">
        <f t="shared" si="47"/>
        <v/>
      </c>
      <c r="M141" s="150" t="str">
        <f t="shared" si="40"/>
        <v/>
      </c>
      <c r="N141" s="119"/>
      <c r="O141" s="85" t="str">
        <f t="shared" si="48"/>
        <v/>
      </c>
      <c r="P141" s="119"/>
      <c r="Q141" s="15" t="str">
        <f t="shared" si="49"/>
        <v/>
      </c>
      <c r="R141" s="15" t="str">
        <f>IF('2014 Quote Calculator'!$AB141="-","-",IF('2014 Quote Calculator'!$AB141="","",ROUNDUP(IF(OR('2014 Quote Calculator'!$E141=$CF$6,'2014 Quote Calculator'!$E141=$CG$6,'2014 Quote Calculator'!$E141=$CH$6,'2014 Quote Calculator'!$E141=$CI$6),'2014 Quote Calculator'!$AB141,(1-$L141)*'2014 Quote Calculator'!$AB141),2)))</f>
        <v/>
      </c>
      <c r="S141" s="15" t="str">
        <f t="shared" si="50"/>
        <v/>
      </c>
      <c r="T141" s="15" t="str">
        <f>IF('2014 Quote Calculator'!$AD141="-","-",IF('2014 Quote Calculator'!$AD141="","",ROUNDUP(IF(OR('2014 Quote Calculator'!$H141=$CF$6,'2014 Quote Calculator'!$H141=$CG$6,'2014 Quote Calculator'!$H141=$CH$6,'2014 Quote Calculator'!$H141=$CI$6),'2014 Quote Calculator'!$AD141,(1-$L141)*'2014 Quote Calculator'!$AD141),2)))</f>
        <v/>
      </c>
      <c r="U141" s="15" t="str">
        <f t="shared" si="51"/>
        <v/>
      </c>
      <c r="V141" s="132"/>
      <c r="W141" s="18" t="str">
        <f t="shared" si="52"/>
        <v/>
      </c>
      <c r="X141" s="18" t="str">
        <f t="shared" si="41"/>
        <v/>
      </c>
      <c r="Y141" s="18" t="str">
        <f t="shared" si="53"/>
        <v/>
      </c>
      <c r="Z141" s="18" t="str">
        <f t="shared" si="42"/>
        <v/>
      </c>
      <c r="AA141" s="18" t="str">
        <f t="shared" si="54"/>
        <v/>
      </c>
      <c r="AB141" s="15" t="str">
        <f t="shared" si="55"/>
        <v/>
      </c>
      <c r="AC141" s="15" t="str">
        <f t="shared" si="43"/>
        <v/>
      </c>
      <c r="AD141" s="15" t="str">
        <f t="shared" si="44"/>
        <v/>
      </c>
      <c r="AE141" s="121"/>
      <c r="AF141" s="8"/>
      <c r="AG141" s="13"/>
      <c r="AH141" s="13"/>
      <c r="AI141" s="13"/>
      <c r="AJ141" s="13"/>
      <c r="AO141" s="13"/>
      <c r="BR141" s="13"/>
      <c r="BS141" s="122"/>
      <c r="BT141" s="122"/>
      <c r="BX141" s="13"/>
      <c r="BY141" s="122"/>
      <c r="BZ141" s="122"/>
      <c r="CO141" s="144"/>
      <c r="CP141" s="145"/>
    </row>
    <row r="142" spans="1:94" s="57" customFormat="1" ht="51" customHeight="1" x14ac:dyDescent="0.25">
      <c r="A142" s="83"/>
      <c r="B142" s="83"/>
      <c r="C142" s="83"/>
      <c r="D142" s="83"/>
      <c r="E142" s="83"/>
      <c r="F142" s="83"/>
      <c r="G142" s="83"/>
      <c r="H142" s="83"/>
      <c r="I142" s="83"/>
      <c r="J142" s="84" t="str">
        <f t="shared" si="45"/>
        <v/>
      </c>
      <c r="K142" s="84" t="str">
        <f t="shared" si="46"/>
        <v/>
      </c>
      <c r="L142" s="150" t="str">
        <f t="shared" si="47"/>
        <v/>
      </c>
      <c r="M142" s="150" t="str">
        <f t="shared" si="40"/>
        <v/>
      </c>
      <c r="N142" s="119"/>
      <c r="O142" s="85" t="str">
        <f t="shared" si="48"/>
        <v/>
      </c>
      <c r="P142" s="119"/>
      <c r="Q142" s="15" t="str">
        <f t="shared" si="49"/>
        <v/>
      </c>
      <c r="R142" s="15" t="str">
        <f>IF('2014 Quote Calculator'!$AB142="-","-",IF('2014 Quote Calculator'!$AB142="","",ROUNDUP(IF(OR('2014 Quote Calculator'!$E142=$CF$6,'2014 Quote Calculator'!$E142=$CG$6,'2014 Quote Calculator'!$E142=$CH$6,'2014 Quote Calculator'!$E142=$CI$6),'2014 Quote Calculator'!$AB142,(1-$L142)*'2014 Quote Calculator'!$AB142),2)))</f>
        <v/>
      </c>
      <c r="S142" s="15" t="str">
        <f t="shared" si="50"/>
        <v/>
      </c>
      <c r="T142" s="15" t="str">
        <f>IF('2014 Quote Calculator'!$AD142="-","-",IF('2014 Quote Calculator'!$AD142="","",ROUNDUP(IF(OR('2014 Quote Calculator'!$H142=$CF$6,'2014 Quote Calculator'!$H142=$CG$6,'2014 Quote Calculator'!$H142=$CH$6,'2014 Quote Calculator'!$H142=$CI$6),'2014 Quote Calculator'!$AD142,(1-$L142)*'2014 Quote Calculator'!$AD142),2)))</f>
        <v/>
      </c>
      <c r="U142" s="15" t="str">
        <f t="shared" si="51"/>
        <v/>
      </c>
      <c r="V142" s="132"/>
      <c r="W142" s="18" t="str">
        <f t="shared" si="52"/>
        <v/>
      </c>
      <c r="X142" s="18" t="str">
        <f t="shared" si="41"/>
        <v/>
      </c>
      <c r="Y142" s="18" t="str">
        <f t="shared" si="53"/>
        <v/>
      </c>
      <c r="Z142" s="18" t="str">
        <f t="shared" si="42"/>
        <v/>
      </c>
      <c r="AA142" s="18" t="str">
        <f t="shared" si="54"/>
        <v/>
      </c>
      <c r="AB142" s="15" t="str">
        <f t="shared" si="55"/>
        <v/>
      </c>
      <c r="AC142" s="15" t="str">
        <f t="shared" si="43"/>
        <v/>
      </c>
      <c r="AD142" s="15" t="str">
        <f t="shared" si="44"/>
        <v/>
      </c>
      <c r="AE142" s="121"/>
      <c r="AF142" s="8"/>
      <c r="AG142" s="13"/>
      <c r="AH142" s="13"/>
      <c r="AI142" s="13"/>
      <c r="AJ142" s="13"/>
      <c r="AO142" s="13"/>
      <c r="BR142" s="13"/>
      <c r="BS142" s="122"/>
      <c r="BT142" s="122"/>
      <c r="BX142" s="13"/>
      <c r="BY142" s="122"/>
      <c r="BZ142" s="122"/>
      <c r="CO142" s="144"/>
      <c r="CP142" s="145"/>
    </row>
    <row r="143" spans="1:94" s="57" customFormat="1" ht="51" customHeight="1" x14ac:dyDescent="0.25">
      <c r="A143" s="83"/>
      <c r="B143" s="83"/>
      <c r="C143" s="83"/>
      <c r="D143" s="83"/>
      <c r="E143" s="83"/>
      <c r="F143" s="83"/>
      <c r="G143" s="83"/>
      <c r="H143" s="83"/>
      <c r="I143" s="83"/>
      <c r="J143" s="84" t="str">
        <f t="shared" si="45"/>
        <v/>
      </c>
      <c r="K143" s="84" t="str">
        <f t="shared" si="46"/>
        <v/>
      </c>
      <c r="L143" s="150" t="str">
        <f t="shared" si="47"/>
        <v/>
      </c>
      <c r="M143" s="150" t="str">
        <f t="shared" si="40"/>
        <v/>
      </c>
      <c r="N143" s="119"/>
      <c r="O143" s="85" t="str">
        <f t="shared" si="48"/>
        <v/>
      </c>
      <c r="P143" s="119"/>
      <c r="Q143" s="15" t="str">
        <f t="shared" si="49"/>
        <v/>
      </c>
      <c r="R143" s="15" t="str">
        <f>IF('2014 Quote Calculator'!$AB143="-","-",IF('2014 Quote Calculator'!$AB143="","",ROUNDUP(IF(OR('2014 Quote Calculator'!$E143=$CF$6,'2014 Quote Calculator'!$E143=$CG$6,'2014 Quote Calculator'!$E143=$CH$6,'2014 Quote Calculator'!$E143=$CI$6),'2014 Quote Calculator'!$AB143,(1-$L143)*'2014 Quote Calculator'!$AB143),2)))</f>
        <v/>
      </c>
      <c r="S143" s="15" t="str">
        <f t="shared" si="50"/>
        <v/>
      </c>
      <c r="T143" s="15" t="str">
        <f>IF('2014 Quote Calculator'!$AD143="-","-",IF('2014 Quote Calculator'!$AD143="","",ROUNDUP(IF(OR('2014 Quote Calculator'!$H143=$CF$6,'2014 Quote Calculator'!$H143=$CG$6,'2014 Quote Calculator'!$H143=$CH$6,'2014 Quote Calculator'!$H143=$CI$6),'2014 Quote Calculator'!$AD143,(1-$L143)*'2014 Quote Calculator'!$AD143),2)))</f>
        <v/>
      </c>
      <c r="U143" s="15" t="str">
        <f t="shared" si="51"/>
        <v/>
      </c>
      <c r="V143" s="132"/>
      <c r="W143" s="18" t="str">
        <f t="shared" si="52"/>
        <v/>
      </c>
      <c r="X143" s="18" t="str">
        <f t="shared" si="41"/>
        <v/>
      </c>
      <c r="Y143" s="18" t="str">
        <f t="shared" si="53"/>
        <v/>
      </c>
      <c r="Z143" s="18" t="str">
        <f t="shared" si="42"/>
        <v/>
      </c>
      <c r="AA143" s="18" t="str">
        <f t="shared" si="54"/>
        <v/>
      </c>
      <c r="AB143" s="15" t="str">
        <f t="shared" si="55"/>
        <v/>
      </c>
      <c r="AC143" s="15" t="str">
        <f t="shared" si="43"/>
        <v/>
      </c>
      <c r="AD143" s="15" t="str">
        <f t="shared" si="44"/>
        <v/>
      </c>
      <c r="AE143" s="121"/>
      <c r="AF143" s="8"/>
      <c r="AG143" s="13"/>
      <c r="AH143" s="13"/>
      <c r="AI143" s="13"/>
      <c r="AJ143" s="13"/>
      <c r="AO143" s="13"/>
      <c r="BR143" s="13"/>
      <c r="BS143" s="122"/>
      <c r="BT143" s="122"/>
      <c r="BX143" s="13"/>
      <c r="BY143" s="122"/>
      <c r="BZ143" s="122"/>
      <c r="CO143" s="144"/>
      <c r="CP143" s="145"/>
    </row>
    <row r="144" spans="1:94" s="57" customFormat="1" ht="51" customHeight="1" x14ac:dyDescent="0.25">
      <c r="A144" s="83"/>
      <c r="B144" s="83"/>
      <c r="C144" s="83"/>
      <c r="D144" s="83"/>
      <c r="E144" s="83"/>
      <c r="F144" s="83"/>
      <c r="G144" s="83"/>
      <c r="H144" s="83"/>
      <c r="I144" s="83"/>
      <c r="J144" s="84" t="str">
        <f t="shared" si="45"/>
        <v/>
      </c>
      <c r="K144" s="84" t="str">
        <f t="shared" si="46"/>
        <v/>
      </c>
      <c r="L144" s="150" t="str">
        <f t="shared" si="47"/>
        <v/>
      </c>
      <c r="M144" s="150" t="str">
        <f t="shared" si="40"/>
        <v/>
      </c>
      <c r="N144" s="119"/>
      <c r="O144" s="85" t="str">
        <f t="shared" si="48"/>
        <v/>
      </c>
      <c r="P144" s="119"/>
      <c r="Q144" s="15" t="str">
        <f t="shared" si="49"/>
        <v/>
      </c>
      <c r="R144" s="15" t="str">
        <f>IF('2014 Quote Calculator'!$AB144="-","-",IF('2014 Quote Calculator'!$AB144="","",ROUNDUP(IF(OR('2014 Quote Calculator'!$E144=$CF$6,'2014 Quote Calculator'!$E144=$CG$6,'2014 Quote Calculator'!$E144=$CH$6,'2014 Quote Calculator'!$E144=$CI$6),'2014 Quote Calculator'!$AB144,(1-$L144)*'2014 Quote Calculator'!$AB144),2)))</f>
        <v/>
      </c>
      <c r="S144" s="15" t="str">
        <f t="shared" si="50"/>
        <v/>
      </c>
      <c r="T144" s="15" t="str">
        <f>IF('2014 Quote Calculator'!$AD144="-","-",IF('2014 Quote Calculator'!$AD144="","",ROUNDUP(IF(OR('2014 Quote Calculator'!$H144=$CF$6,'2014 Quote Calculator'!$H144=$CG$6,'2014 Quote Calculator'!$H144=$CH$6,'2014 Quote Calculator'!$H144=$CI$6),'2014 Quote Calculator'!$AD144,(1-$L144)*'2014 Quote Calculator'!$AD144),2)))</f>
        <v/>
      </c>
      <c r="U144" s="15" t="str">
        <f t="shared" si="51"/>
        <v/>
      </c>
      <c r="V144" s="132"/>
      <c r="W144" s="18" t="str">
        <f t="shared" si="52"/>
        <v/>
      </c>
      <c r="X144" s="18" t="str">
        <f t="shared" si="41"/>
        <v/>
      </c>
      <c r="Y144" s="18" t="str">
        <f t="shared" si="53"/>
        <v/>
      </c>
      <c r="Z144" s="18" t="str">
        <f t="shared" si="42"/>
        <v/>
      </c>
      <c r="AA144" s="18" t="str">
        <f t="shared" si="54"/>
        <v/>
      </c>
      <c r="AB144" s="15" t="str">
        <f t="shared" si="55"/>
        <v/>
      </c>
      <c r="AC144" s="15" t="str">
        <f t="shared" si="43"/>
        <v/>
      </c>
      <c r="AD144" s="15" t="str">
        <f t="shared" si="44"/>
        <v/>
      </c>
      <c r="AE144" s="121"/>
      <c r="AF144" s="8"/>
      <c r="AG144" s="13"/>
      <c r="AH144" s="13"/>
      <c r="AI144" s="13"/>
      <c r="AJ144" s="13"/>
      <c r="AO144" s="13"/>
      <c r="BR144" s="13"/>
      <c r="BS144" s="122"/>
      <c r="BT144" s="122"/>
      <c r="BX144" s="13"/>
      <c r="BY144" s="122"/>
      <c r="BZ144" s="122"/>
      <c r="CO144" s="144"/>
      <c r="CP144" s="145"/>
    </row>
    <row r="145" spans="1:94" s="57" customFormat="1" ht="51" customHeight="1" x14ac:dyDescent="0.25">
      <c r="A145" s="83"/>
      <c r="B145" s="83"/>
      <c r="C145" s="83"/>
      <c r="D145" s="83"/>
      <c r="E145" s="83"/>
      <c r="F145" s="83"/>
      <c r="G145" s="83"/>
      <c r="H145" s="83"/>
      <c r="I145" s="83"/>
      <c r="J145" s="84" t="str">
        <f t="shared" si="45"/>
        <v/>
      </c>
      <c r="K145" s="84" t="str">
        <f t="shared" si="46"/>
        <v/>
      </c>
      <c r="L145" s="150" t="str">
        <f t="shared" si="47"/>
        <v/>
      </c>
      <c r="M145" s="150" t="str">
        <f t="shared" si="40"/>
        <v/>
      </c>
      <c r="N145" s="119"/>
      <c r="O145" s="85" t="str">
        <f t="shared" si="48"/>
        <v/>
      </c>
      <c r="P145" s="119"/>
      <c r="Q145" s="15" t="str">
        <f t="shared" si="49"/>
        <v/>
      </c>
      <c r="R145" s="15" t="str">
        <f>IF('2014 Quote Calculator'!$AB145="-","-",IF('2014 Quote Calculator'!$AB145="","",ROUNDUP(IF(OR('2014 Quote Calculator'!$E145=$CF$6,'2014 Quote Calculator'!$E145=$CG$6,'2014 Quote Calculator'!$E145=$CH$6,'2014 Quote Calculator'!$E145=$CI$6),'2014 Quote Calculator'!$AB145,(1-$L145)*'2014 Quote Calculator'!$AB145),2)))</f>
        <v/>
      </c>
      <c r="S145" s="15" t="str">
        <f t="shared" si="50"/>
        <v/>
      </c>
      <c r="T145" s="15" t="str">
        <f>IF('2014 Quote Calculator'!$AD145="-","-",IF('2014 Quote Calculator'!$AD145="","",ROUNDUP(IF(OR('2014 Quote Calculator'!$H145=$CF$6,'2014 Quote Calculator'!$H145=$CG$6,'2014 Quote Calculator'!$H145=$CH$6,'2014 Quote Calculator'!$H145=$CI$6),'2014 Quote Calculator'!$AD145,(1-$L145)*'2014 Quote Calculator'!$AD145),2)))</f>
        <v/>
      </c>
      <c r="U145" s="15" t="str">
        <f t="shared" si="51"/>
        <v/>
      </c>
      <c r="V145" s="132"/>
      <c r="W145" s="18" t="str">
        <f t="shared" si="52"/>
        <v/>
      </c>
      <c r="X145" s="18" t="str">
        <f t="shared" si="41"/>
        <v/>
      </c>
      <c r="Y145" s="18" t="str">
        <f t="shared" si="53"/>
        <v/>
      </c>
      <c r="Z145" s="18" t="str">
        <f t="shared" si="42"/>
        <v/>
      </c>
      <c r="AA145" s="18" t="str">
        <f t="shared" si="54"/>
        <v/>
      </c>
      <c r="AB145" s="15" t="str">
        <f t="shared" si="55"/>
        <v/>
      </c>
      <c r="AC145" s="15" t="str">
        <f t="shared" si="43"/>
        <v/>
      </c>
      <c r="AD145" s="15" t="str">
        <f t="shared" si="44"/>
        <v/>
      </c>
      <c r="AE145" s="121"/>
      <c r="AF145" s="8"/>
      <c r="AG145" s="13"/>
      <c r="AH145" s="13"/>
      <c r="AI145" s="13"/>
      <c r="AJ145" s="13"/>
      <c r="AO145" s="13"/>
      <c r="BR145" s="13"/>
      <c r="BS145" s="122"/>
      <c r="BT145" s="122"/>
      <c r="BX145" s="13"/>
      <c r="BY145" s="122"/>
      <c r="BZ145" s="122"/>
      <c r="CO145" s="144"/>
      <c r="CP145" s="145"/>
    </row>
    <row r="146" spans="1:94" s="57" customFormat="1" ht="51" customHeight="1" x14ac:dyDescent="0.25">
      <c r="A146" s="83"/>
      <c r="B146" s="83"/>
      <c r="C146" s="83"/>
      <c r="D146" s="83"/>
      <c r="E146" s="83"/>
      <c r="F146" s="83"/>
      <c r="G146" s="83"/>
      <c r="H146" s="83"/>
      <c r="I146" s="83"/>
      <c r="J146" s="84" t="str">
        <f t="shared" si="45"/>
        <v/>
      </c>
      <c r="K146" s="84" t="str">
        <f t="shared" si="46"/>
        <v/>
      </c>
      <c r="L146" s="150" t="str">
        <f t="shared" si="47"/>
        <v/>
      </c>
      <c r="M146" s="150" t="str">
        <f t="shared" si="40"/>
        <v/>
      </c>
      <c r="N146" s="119"/>
      <c r="O146" s="85" t="str">
        <f t="shared" si="48"/>
        <v/>
      </c>
      <c r="P146" s="119"/>
      <c r="Q146" s="15" t="str">
        <f t="shared" si="49"/>
        <v/>
      </c>
      <c r="R146" s="15" t="str">
        <f>IF('2014 Quote Calculator'!$AB146="-","-",IF('2014 Quote Calculator'!$AB146="","",ROUNDUP(IF(OR('2014 Quote Calculator'!$E146=$CF$6,'2014 Quote Calculator'!$E146=$CG$6,'2014 Quote Calculator'!$E146=$CH$6,'2014 Quote Calculator'!$E146=$CI$6),'2014 Quote Calculator'!$AB146,(1-$L146)*'2014 Quote Calculator'!$AB146),2)))</f>
        <v/>
      </c>
      <c r="S146" s="15" t="str">
        <f t="shared" si="50"/>
        <v/>
      </c>
      <c r="T146" s="15" t="str">
        <f>IF('2014 Quote Calculator'!$AD146="-","-",IF('2014 Quote Calculator'!$AD146="","",ROUNDUP(IF(OR('2014 Quote Calculator'!$H146=$CF$6,'2014 Quote Calculator'!$H146=$CG$6,'2014 Quote Calculator'!$H146=$CH$6,'2014 Quote Calculator'!$H146=$CI$6),'2014 Quote Calculator'!$AD146,(1-$L146)*'2014 Quote Calculator'!$AD146),2)))</f>
        <v/>
      </c>
      <c r="U146" s="15" t="str">
        <f t="shared" si="51"/>
        <v/>
      </c>
      <c r="V146" s="132"/>
      <c r="W146" s="18" t="str">
        <f t="shared" si="52"/>
        <v/>
      </c>
      <c r="X146" s="18" t="str">
        <f t="shared" si="41"/>
        <v/>
      </c>
      <c r="Y146" s="18" t="str">
        <f t="shared" si="53"/>
        <v/>
      </c>
      <c r="Z146" s="18" t="str">
        <f t="shared" si="42"/>
        <v/>
      </c>
      <c r="AA146" s="18" t="str">
        <f t="shared" si="54"/>
        <v/>
      </c>
      <c r="AB146" s="15" t="str">
        <f t="shared" si="55"/>
        <v/>
      </c>
      <c r="AC146" s="15" t="str">
        <f t="shared" si="43"/>
        <v/>
      </c>
      <c r="AD146" s="15" t="str">
        <f t="shared" si="44"/>
        <v/>
      </c>
      <c r="AE146" s="121"/>
      <c r="AF146" s="8"/>
      <c r="AG146" s="13"/>
      <c r="AH146" s="13"/>
      <c r="AI146" s="13"/>
      <c r="AJ146" s="13"/>
      <c r="AO146" s="13"/>
      <c r="BR146" s="13"/>
      <c r="BS146" s="122"/>
      <c r="BT146" s="122"/>
      <c r="BX146" s="13"/>
      <c r="BY146" s="122"/>
      <c r="BZ146" s="122"/>
      <c r="CO146" s="144"/>
      <c r="CP146" s="145"/>
    </row>
    <row r="147" spans="1:94" s="57" customFormat="1" ht="51" customHeight="1" x14ac:dyDescent="0.25">
      <c r="A147" s="83"/>
      <c r="B147" s="83"/>
      <c r="C147" s="83"/>
      <c r="D147" s="83"/>
      <c r="E147" s="83"/>
      <c r="F147" s="83"/>
      <c r="G147" s="83"/>
      <c r="H147" s="83"/>
      <c r="I147" s="83"/>
      <c r="J147" s="84" t="str">
        <f t="shared" si="45"/>
        <v/>
      </c>
      <c r="K147" s="84" t="str">
        <f t="shared" si="46"/>
        <v/>
      </c>
      <c r="L147" s="150" t="str">
        <f t="shared" si="47"/>
        <v/>
      </c>
      <c r="M147" s="150" t="str">
        <f t="shared" si="40"/>
        <v/>
      </c>
      <c r="N147" s="119"/>
      <c r="O147" s="120" t="str">
        <f t="shared" ref="O147:O179" si="56">IF(AND($E147="",$G147="",$H147="",$F147=""),"",IF(AND(OR($E147=$AG$6,$E147=$AH$6,$E147=$AI$6,$E147=$AJ$6,$E147=$AL$6,$E147=$AM$6,$E147=$AO$6,$E147=$AQ$6,$E147=$AR$6,$E147=$AU$6,$E147=$AV$6,$E147=$AW$6,$E147=$AX$6,$E147=$AY$6,$E147=$AZ$6,$E147=$BR$6,$E147=$BS$6,$E147=$BT$6,$E147=$BU$6,$E147=$BV$6,$E147=$BW$6,$E147=$BX$6,$E147=$BY$6,$E147=$BZ$6,$E147=$CA$6,$E147=$CB$6,$E147=$CC$6),OR(MIN($C147:$D147)&gt;$AG$27,MAX($C147:$D147)&gt;$AG$28)),"DURAPLAQ PRODUCT EXCEEDS AVAILABLE SIZE LIMITATIONS FOR STANDARD PRODUCT LINE, PLEASE CONTACT CUSTOMER SERVICE FOR AVAILABLE CUSTOM OPTIONS",IF(AND(OR($E147=$AK$6,$E147=$AP$6),OR(MIN($C147:$D147)&gt;$AK$27,MAX($C147:$D147)&gt;$AK$28)),"DURAWRAP PRODUCT EXCEEDS AVAILABLE SIZE LIMITATIONS FOR STANDARD PRODUCT LINE, PLEASE CONTACT CUSTOMER SERVICE FOR AVAILABLE CUSTOM OPTIONS",IF(AND(OR($E147=$AS$6,$E147=$AT$6),OR(MIN($C147:$D147)&gt;$AS$27,MAX($C147:$D147)&gt;$AS$28)),"ALUMAPRESS PRODUCT EXCEEDS AVAILABLE SIZE LIMITATIONS FOR STANDARD PRODUCT LINE, PLEASE CONTACT CUSTOMER SERVICE FOR AVAILABLE CUSTOM OPTIONS",IF(AND(OR($H147=$BR$6,$H147=$BS$6,$H147=$BT$6,$H147=$BU$6,$H147=$BV$6,$H147=$BW$6,$H147=$BX$6,$H147=$BY$6,$H147=$BZ$6,$H147=$CA$6,$H147=$CB$6,$H147=$CC$6),OR(MIN($J147:$K147)&gt;$AG$27,MAX($J147:$K147)&gt;$AG$28)),"BOTTOM STACK PRODUCT EXCEEDS AVAILABLE SIZE LIMITATIONS FOR STANDARD PRODUCT LINE, PLEASE CONTACT CUSTOMER SERVICE FOR AVAILABLE CUSTOM OPTIONS",IF(AND($E147="",$H147="",$F147&gt;1,$G147&gt;1),"TRADITIONAL FRAME COMPONENTS REQUIRED - CONTACT CUSTOMER SERVICE FOR PRICING &amp; AVAILABLE  OPTIONS",IF(AND($H147&gt;1,$I147="",$J147="",$K147=""),"BOTTOM STACK SIZE REQUIRED FOR PRICING",                 IF($C147="","",IF($B147=1,"","Quantity "&amp;$B147&amp;" - ")&amp;$C147&amp;"in x "&amp;$D147&amp;"in "&amp;$E147&amp;IF(AND($E147="",$F147&gt;1),$F147," with "&amp;$F147))&amp;IF($J147="",""," on "&amp;$J147&amp;"in x "&amp;$K147&amp;"in "&amp;$H147)&amp;IF($G147="","",IF($E147="",$G147,IF($J147=""," and "&amp;$C147&amp;"in x "&amp;$D147&amp;"in "&amp;$G147,"  and "&amp;$J147&amp;"in x "&amp;$K147&amp;"in "&amp;$G147)))&amp;"            $"&amp;$Q147&amp;"    (Pricing Breakdown:  "&amp;IF($E147="","","$"&amp;$R147&amp;" for each "&amp;$E147)&amp;IF($F147="","",IF($E147="","$"&amp;$S147&amp;" for each "&amp;$F147,", $"&amp;$S147&amp;IF($F147="",""," for each "&amp;$F147)))&amp;IF($H147="","",", $"&amp;$T147&amp;IF($H147="",""," for each "&amp;$H147))&amp;IF($U147="","",IF(AND($E147="",$F147="",$H147="")," $"&amp;$U147&amp;" for each ",",  $"&amp;$U147&amp;" for each ")&amp;IF($G147="",$F147,$G147))&amp;IF(Q147&gt;1,")","")&amp;IF($A147="",""," - "&amp;$A147))))))))</f>
        <v/>
      </c>
      <c r="P147" s="119"/>
      <c r="Q147" s="15" t="str">
        <f t="shared" si="49"/>
        <v/>
      </c>
      <c r="R147" s="15" t="str">
        <f>IF('2014 Quote Calculator'!$AB147="-","-",IF('2014 Quote Calculator'!$AB147="","",ROUNDUP(IF(OR('2014 Quote Calculator'!$E147=$CF$6,'2014 Quote Calculator'!$E147=$CG$6,'2014 Quote Calculator'!$E147=$CH$6,'2014 Quote Calculator'!$E147=$CI$6),'2014 Quote Calculator'!$AB147,(1-$L147)*'2014 Quote Calculator'!$AB147),2)))</f>
        <v/>
      </c>
      <c r="S147" s="15" t="str">
        <f t="shared" si="50"/>
        <v/>
      </c>
      <c r="T147" s="15" t="str">
        <f>IF('2014 Quote Calculator'!$AD147="-","-",IF('2014 Quote Calculator'!$AD147="","",ROUNDUP(IF(OR('2014 Quote Calculator'!$H147=$CF$6,'2014 Quote Calculator'!$H147=$CG$6,'2014 Quote Calculator'!$H147=$CH$6,'2014 Quote Calculator'!$H147=$CI$6),'2014 Quote Calculator'!$AD147,(1-$L147)*'2014 Quote Calculator'!$AD147),2)))</f>
        <v/>
      </c>
      <c r="U147" s="15" t="str">
        <f t="shared" si="51"/>
        <v/>
      </c>
      <c r="V147" s="132"/>
      <c r="W147" s="18" t="str">
        <f t="shared" si="52"/>
        <v/>
      </c>
      <c r="X147" s="18" t="str">
        <f t="shared" si="41"/>
        <v/>
      </c>
      <c r="Y147" s="18" t="str">
        <f t="shared" si="53"/>
        <v/>
      </c>
      <c r="Z147" s="18" t="str">
        <f t="shared" si="42"/>
        <v/>
      </c>
      <c r="AA147" s="18" t="str">
        <f t="shared" si="54"/>
        <v/>
      </c>
      <c r="AB147" s="15" t="str">
        <f t="shared" si="55"/>
        <v/>
      </c>
      <c r="AC147" s="15" t="str">
        <f t="shared" si="43"/>
        <v/>
      </c>
      <c r="AD147" s="15" t="str">
        <f t="shared" si="44"/>
        <v/>
      </c>
      <c r="AE147" s="121"/>
      <c r="AF147" s="8"/>
      <c r="AG147" s="13"/>
      <c r="AH147" s="13"/>
      <c r="AI147" s="13"/>
      <c r="AJ147" s="13"/>
      <c r="AO147" s="13"/>
      <c r="BR147" s="13"/>
      <c r="BS147" s="122"/>
      <c r="BT147" s="122"/>
      <c r="BX147" s="13"/>
      <c r="BY147" s="122"/>
      <c r="BZ147" s="122"/>
      <c r="CO147" s="144"/>
      <c r="CP147" s="145"/>
    </row>
    <row r="148" spans="1:94" s="57" customFormat="1" ht="51" customHeight="1" x14ac:dyDescent="0.25">
      <c r="A148" s="83"/>
      <c r="B148" s="83"/>
      <c r="C148" s="83"/>
      <c r="D148" s="83"/>
      <c r="E148" s="83"/>
      <c r="F148" s="83"/>
      <c r="G148" s="83"/>
      <c r="H148" s="83"/>
      <c r="I148" s="83"/>
      <c r="J148" s="84" t="str">
        <f t="shared" si="45"/>
        <v/>
      </c>
      <c r="K148" s="84" t="str">
        <f t="shared" si="46"/>
        <v/>
      </c>
      <c r="L148" s="150" t="str">
        <f t="shared" si="47"/>
        <v/>
      </c>
      <c r="M148" s="150" t="str">
        <f t="shared" si="40"/>
        <v/>
      </c>
      <c r="N148" s="119"/>
      <c r="O148" s="120" t="str">
        <f t="shared" si="56"/>
        <v/>
      </c>
      <c r="P148" s="119"/>
      <c r="Q148" s="15" t="str">
        <f t="shared" si="49"/>
        <v/>
      </c>
      <c r="R148" s="15" t="str">
        <f>IF('2014 Quote Calculator'!$AB148="-","-",IF('2014 Quote Calculator'!$AB148="","",ROUNDUP(IF(OR('2014 Quote Calculator'!$E148=$CF$6,'2014 Quote Calculator'!$E148=$CG$6,'2014 Quote Calculator'!$E148=$CH$6,'2014 Quote Calculator'!$E148=$CI$6),'2014 Quote Calculator'!$AB148,(1-$L148)*'2014 Quote Calculator'!$AB148),2)))</f>
        <v/>
      </c>
      <c r="S148" s="15" t="str">
        <f t="shared" si="50"/>
        <v/>
      </c>
      <c r="T148" s="15" t="str">
        <f>IF('2014 Quote Calculator'!$AD148="-","-",IF('2014 Quote Calculator'!$AD148="","",ROUNDUP(IF(OR('2014 Quote Calculator'!$H148=$CF$6,'2014 Quote Calculator'!$H148=$CG$6,'2014 Quote Calculator'!$H148=$CH$6,'2014 Quote Calculator'!$H148=$CI$6),'2014 Quote Calculator'!$AD148,(1-$L148)*'2014 Quote Calculator'!$AD148),2)))</f>
        <v/>
      </c>
      <c r="U148" s="15" t="str">
        <f t="shared" si="51"/>
        <v/>
      </c>
      <c r="V148" s="132"/>
      <c r="W148" s="18" t="str">
        <f t="shared" si="52"/>
        <v/>
      </c>
      <c r="X148" s="18" t="str">
        <f t="shared" si="41"/>
        <v/>
      </c>
      <c r="Y148" s="18" t="str">
        <f t="shared" si="53"/>
        <v/>
      </c>
      <c r="Z148" s="18" t="str">
        <f t="shared" si="42"/>
        <v/>
      </c>
      <c r="AA148" s="18" t="str">
        <f t="shared" si="54"/>
        <v/>
      </c>
      <c r="AB148" s="15" t="str">
        <f t="shared" si="55"/>
        <v/>
      </c>
      <c r="AC148" s="15" t="str">
        <f t="shared" si="43"/>
        <v/>
      </c>
      <c r="AD148" s="15" t="str">
        <f t="shared" si="44"/>
        <v/>
      </c>
      <c r="AE148" s="121"/>
      <c r="AF148" s="8"/>
      <c r="AG148" s="13"/>
      <c r="AH148" s="13"/>
      <c r="AI148" s="13"/>
      <c r="AJ148" s="13"/>
      <c r="AO148" s="13"/>
      <c r="BR148" s="13"/>
      <c r="BS148" s="122"/>
      <c r="BT148" s="122"/>
      <c r="BX148" s="13"/>
      <c r="BY148" s="122"/>
      <c r="BZ148" s="122"/>
      <c r="CO148" s="144"/>
      <c r="CP148" s="145"/>
    </row>
    <row r="149" spans="1:94" s="57" customFormat="1" ht="51" customHeight="1" x14ac:dyDescent="0.25">
      <c r="A149" s="83"/>
      <c r="B149" s="83"/>
      <c r="C149" s="83"/>
      <c r="D149" s="83"/>
      <c r="E149" s="83"/>
      <c r="F149" s="83"/>
      <c r="G149" s="83"/>
      <c r="H149" s="83"/>
      <c r="I149" s="83"/>
      <c r="J149" s="84" t="str">
        <f t="shared" si="45"/>
        <v/>
      </c>
      <c r="K149" s="84" t="str">
        <f t="shared" si="46"/>
        <v/>
      </c>
      <c r="L149" s="150" t="str">
        <f t="shared" si="47"/>
        <v/>
      </c>
      <c r="M149" s="150" t="str">
        <f t="shared" si="40"/>
        <v/>
      </c>
      <c r="N149" s="119"/>
      <c r="O149" s="120" t="str">
        <f t="shared" si="56"/>
        <v/>
      </c>
      <c r="P149" s="119"/>
      <c r="Q149" s="15" t="str">
        <f t="shared" si="49"/>
        <v/>
      </c>
      <c r="R149" s="15" t="str">
        <f>IF('2014 Quote Calculator'!$AB149="-","-",IF('2014 Quote Calculator'!$AB149="","",ROUNDUP(IF(OR('2014 Quote Calculator'!$E149=$CF$6,'2014 Quote Calculator'!$E149=$CG$6,'2014 Quote Calculator'!$E149=$CH$6,'2014 Quote Calculator'!$E149=$CI$6),'2014 Quote Calculator'!$AB149,(1-$L149)*'2014 Quote Calculator'!$AB149),2)))</f>
        <v/>
      </c>
      <c r="S149" s="15" t="str">
        <f t="shared" si="50"/>
        <v/>
      </c>
      <c r="T149" s="15" t="str">
        <f>IF('2014 Quote Calculator'!$AD149="-","-",IF('2014 Quote Calculator'!$AD149="","",ROUNDUP(IF(OR('2014 Quote Calculator'!$H149=$CF$6,'2014 Quote Calculator'!$H149=$CG$6,'2014 Quote Calculator'!$H149=$CH$6,'2014 Quote Calculator'!$H149=$CI$6),'2014 Quote Calculator'!$AD149,(1-$L149)*'2014 Quote Calculator'!$AD149),2)))</f>
        <v/>
      </c>
      <c r="U149" s="15" t="str">
        <f t="shared" si="51"/>
        <v/>
      </c>
      <c r="V149" s="132"/>
      <c r="W149" s="18" t="str">
        <f t="shared" si="52"/>
        <v/>
      </c>
      <c r="X149" s="18" t="str">
        <f t="shared" si="41"/>
        <v/>
      </c>
      <c r="Y149" s="18" t="str">
        <f t="shared" si="53"/>
        <v/>
      </c>
      <c r="Z149" s="18" t="str">
        <f t="shared" si="42"/>
        <v/>
      </c>
      <c r="AA149" s="18" t="str">
        <f t="shared" si="54"/>
        <v/>
      </c>
      <c r="AB149" s="15" t="str">
        <f t="shared" si="55"/>
        <v/>
      </c>
      <c r="AC149" s="15" t="str">
        <f t="shared" si="43"/>
        <v/>
      </c>
      <c r="AD149" s="15" t="str">
        <f t="shared" si="44"/>
        <v/>
      </c>
      <c r="AE149" s="121"/>
      <c r="AF149" s="8"/>
      <c r="AG149" s="13"/>
      <c r="AH149" s="13"/>
      <c r="AI149" s="13"/>
      <c r="AJ149" s="13"/>
      <c r="AO149" s="13"/>
      <c r="BR149" s="13"/>
      <c r="BS149" s="122"/>
      <c r="BT149" s="122"/>
      <c r="BX149" s="13"/>
      <c r="BY149" s="122"/>
      <c r="BZ149" s="122"/>
      <c r="CO149" s="144"/>
      <c r="CP149" s="145"/>
    </row>
    <row r="150" spans="1:94" s="57" customFormat="1" ht="51" customHeight="1" x14ac:dyDescent="0.25">
      <c r="A150" s="83"/>
      <c r="B150" s="83"/>
      <c r="C150" s="83"/>
      <c r="D150" s="83"/>
      <c r="E150" s="83"/>
      <c r="F150" s="83"/>
      <c r="G150" s="83"/>
      <c r="H150" s="83"/>
      <c r="I150" s="83"/>
      <c r="J150" s="84" t="str">
        <f t="shared" si="45"/>
        <v/>
      </c>
      <c r="K150" s="84" t="str">
        <f t="shared" si="46"/>
        <v/>
      </c>
      <c r="L150" s="150" t="str">
        <f t="shared" si="47"/>
        <v/>
      </c>
      <c r="M150" s="150" t="str">
        <f t="shared" si="40"/>
        <v/>
      </c>
      <c r="N150" s="119"/>
      <c r="O150" s="120" t="str">
        <f t="shared" si="56"/>
        <v/>
      </c>
      <c r="P150" s="119"/>
      <c r="Q150" s="15" t="str">
        <f t="shared" si="49"/>
        <v/>
      </c>
      <c r="R150" s="15" t="str">
        <f>IF('2014 Quote Calculator'!$AB150="-","-",IF('2014 Quote Calculator'!$AB150="","",ROUNDUP(IF(OR('2014 Quote Calculator'!$E150=$CF$6,'2014 Quote Calculator'!$E150=$CG$6,'2014 Quote Calculator'!$E150=$CH$6,'2014 Quote Calculator'!$E150=$CI$6),'2014 Quote Calculator'!$AB150,(1-$L150)*'2014 Quote Calculator'!$AB150),2)))</f>
        <v/>
      </c>
      <c r="S150" s="15" t="str">
        <f t="shared" si="50"/>
        <v/>
      </c>
      <c r="T150" s="15" t="str">
        <f>IF('2014 Quote Calculator'!$AD150="-","-",IF('2014 Quote Calculator'!$AD150="","",ROUNDUP(IF(OR('2014 Quote Calculator'!$H150=$CF$6,'2014 Quote Calculator'!$H150=$CG$6,'2014 Quote Calculator'!$H150=$CH$6,'2014 Quote Calculator'!$H150=$CI$6),'2014 Quote Calculator'!$AD150,(1-$L150)*'2014 Quote Calculator'!$AD150),2)))</f>
        <v/>
      </c>
      <c r="U150" s="15" t="str">
        <f t="shared" si="51"/>
        <v/>
      </c>
      <c r="V150" s="132"/>
      <c r="W150" s="18" t="str">
        <f t="shared" si="52"/>
        <v/>
      </c>
      <c r="X150" s="18" t="str">
        <f t="shared" si="41"/>
        <v/>
      </c>
      <c r="Y150" s="18" t="str">
        <f t="shared" si="53"/>
        <v/>
      </c>
      <c r="Z150" s="18" t="str">
        <f t="shared" si="42"/>
        <v/>
      </c>
      <c r="AA150" s="18" t="str">
        <f t="shared" si="54"/>
        <v/>
      </c>
      <c r="AB150" s="15" t="str">
        <f t="shared" si="55"/>
        <v/>
      </c>
      <c r="AC150" s="15" t="str">
        <f t="shared" si="43"/>
        <v/>
      </c>
      <c r="AD150" s="15" t="str">
        <f t="shared" si="44"/>
        <v/>
      </c>
      <c r="AE150" s="121"/>
      <c r="AF150" s="8"/>
      <c r="AG150" s="13"/>
      <c r="AH150" s="13"/>
      <c r="AI150" s="13"/>
      <c r="AJ150" s="13"/>
      <c r="AO150" s="13"/>
      <c r="BR150" s="13"/>
      <c r="BS150" s="122"/>
      <c r="BT150" s="122"/>
      <c r="BX150" s="13"/>
      <c r="BY150" s="122"/>
      <c r="BZ150" s="122"/>
      <c r="CO150" s="144"/>
      <c r="CP150" s="145"/>
    </row>
    <row r="151" spans="1:94" s="57" customFormat="1" ht="45" customHeight="1" x14ac:dyDescent="0.25">
      <c r="A151" s="83"/>
      <c r="B151" s="83"/>
      <c r="C151" s="83"/>
      <c r="D151" s="83"/>
      <c r="E151" s="83"/>
      <c r="F151" s="83"/>
      <c r="G151" s="83"/>
      <c r="H151" s="83"/>
      <c r="I151" s="83"/>
      <c r="J151" s="84" t="str">
        <f t="shared" si="45"/>
        <v/>
      </c>
      <c r="K151" s="84" t="str">
        <f t="shared" si="46"/>
        <v/>
      </c>
      <c r="L151" s="150" t="str">
        <f t="shared" si="47"/>
        <v/>
      </c>
      <c r="M151" s="150" t="str">
        <f t="shared" si="40"/>
        <v/>
      </c>
      <c r="N151" s="119"/>
      <c r="O151" s="120" t="str">
        <f t="shared" si="56"/>
        <v/>
      </c>
      <c r="P151" s="119"/>
      <c r="Q151" s="15" t="str">
        <f t="shared" si="49"/>
        <v/>
      </c>
      <c r="R151" s="15" t="str">
        <f>IF('2014 Quote Calculator'!$AB151="-","-",IF('2014 Quote Calculator'!$AB151="","",ROUNDUP(IF(OR('2014 Quote Calculator'!$E151=$CF$6,'2014 Quote Calculator'!$E151=$CG$6,'2014 Quote Calculator'!$E151=$CH$6,'2014 Quote Calculator'!$E151=$CI$6),'2014 Quote Calculator'!$AB151,(1-$L151)*'2014 Quote Calculator'!$AB151),2)))</f>
        <v/>
      </c>
      <c r="S151" s="15" t="str">
        <f t="shared" si="50"/>
        <v/>
      </c>
      <c r="T151" s="15" t="str">
        <f>IF('2014 Quote Calculator'!$AD151="-","-",IF('2014 Quote Calculator'!$AD151="","",ROUNDUP(IF(OR('2014 Quote Calculator'!$H151=$CF$6,'2014 Quote Calculator'!$H151=$CG$6,'2014 Quote Calculator'!$H151=$CH$6,'2014 Quote Calculator'!$H151=$CI$6),'2014 Quote Calculator'!$AD151,(1-$L151)*'2014 Quote Calculator'!$AD151),2)))</f>
        <v/>
      </c>
      <c r="U151" s="15" t="str">
        <f t="shared" si="51"/>
        <v/>
      </c>
      <c r="V151" s="132"/>
      <c r="W151" s="18" t="str">
        <f t="shared" si="52"/>
        <v/>
      </c>
      <c r="X151" s="18" t="str">
        <f t="shared" si="41"/>
        <v/>
      </c>
      <c r="Y151" s="18" t="str">
        <f t="shared" si="53"/>
        <v/>
      </c>
      <c r="Z151" s="18" t="str">
        <f t="shared" si="42"/>
        <v/>
      </c>
      <c r="AA151" s="18" t="str">
        <f t="shared" si="54"/>
        <v/>
      </c>
      <c r="AB151" s="15" t="str">
        <f t="shared" si="55"/>
        <v/>
      </c>
      <c r="AC151" s="15" t="str">
        <f t="shared" si="43"/>
        <v/>
      </c>
      <c r="AD151" s="15" t="str">
        <f t="shared" si="44"/>
        <v/>
      </c>
      <c r="AE151" s="121"/>
      <c r="AF151" s="8"/>
      <c r="AG151" s="13"/>
      <c r="AH151" s="13"/>
      <c r="AI151" s="13"/>
      <c r="AJ151" s="13"/>
      <c r="AO151" s="13"/>
      <c r="BR151" s="13"/>
      <c r="BS151" s="122"/>
      <c r="BT151" s="122"/>
      <c r="BX151" s="13"/>
      <c r="BY151" s="122"/>
      <c r="BZ151" s="122"/>
      <c r="CO151" s="144"/>
      <c r="CP151" s="145"/>
    </row>
    <row r="152" spans="1:94" s="57" customFormat="1" ht="45" customHeight="1" x14ac:dyDescent="0.25">
      <c r="A152" s="83"/>
      <c r="B152" s="83"/>
      <c r="C152" s="83"/>
      <c r="D152" s="83"/>
      <c r="E152" s="83"/>
      <c r="F152" s="83"/>
      <c r="G152" s="83"/>
      <c r="H152" s="83"/>
      <c r="I152" s="83"/>
      <c r="J152" s="84" t="str">
        <f t="shared" si="45"/>
        <v/>
      </c>
      <c r="K152" s="84" t="str">
        <f t="shared" si="46"/>
        <v/>
      </c>
      <c r="L152" s="150" t="str">
        <f t="shared" si="47"/>
        <v/>
      </c>
      <c r="M152" s="150" t="str">
        <f t="shared" si="40"/>
        <v/>
      </c>
      <c r="N152" s="119"/>
      <c r="O152" s="120" t="str">
        <f t="shared" si="56"/>
        <v/>
      </c>
      <c r="P152" s="119"/>
      <c r="Q152" s="15" t="str">
        <f t="shared" si="49"/>
        <v/>
      </c>
      <c r="R152" s="15" t="str">
        <f>IF('2014 Quote Calculator'!$AB152="-","-",IF('2014 Quote Calculator'!$AB152="","",ROUNDUP(IF(OR('2014 Quote Calculator'!$E152=$CF$6,'2014 Quote Calculator'!$E152=$CG$6,'2014 Quote Calculator'!$E152=$CH$6,'2014 Quote Calculator'!$E152=$CI$6),'2014 Quote Calculator'!$AB152,(1-$L152)*'2014 Quote Calculator'!$AB152),2)))</f>
        <v/>
      </c>
      <c r="S152" s="15" t="str">
        <f t="shared" si="50"/>
        <v/>
      </c>
      <c r="T152" s="15" t="str">
        <f>IF('2014 Quote Calculator'!$AD152="-","-",IF('2014 Quote Calculator'!$AD152="","",ROUNDUP(IF(OR('2014 Quote Calculator'!$H152=$CF$6,'2014 Quote Calculator'!$H152=$CG$6,'2014 Quote Calculator'!$H152=$CH$6,'2014 Quote Calculator'!$H152=$CI$6),'2014 Quote Calculator'!$AD152,(1-$L152)*'2014 Quote Calculator'!$AD152),2)))</f>
        <v/>
      </c>
      <c r="U152" s="15" t="str">
        <f t="shared" si="51"/>
        <v/>
      </c>
      <c r="V152" s="132"/>
      <c r="W152" s="18" t="str">
        <f t="shared" si="52"/>
        <v/>
      </c>
      <c r="X152" s="18" t="str">
        <f t="shared" si="41"/>
        <v/>
      </c>
      <c r="Y152" s="18" t="str">
        <f t="shared" si="53"/>
        <v/>
      </c>
      <c r="Z152" s="18" t="str">
        <f t="shared" si="42"/>
        <v/>
      </c>
      <c r="AA152" s="18" t="str">
        <f t="shared" si="54"/>
        <v/>
      </c>
      <c r="AB152" s="15" t="str">
        <f t="shared" si="55"/>
        <v/>
      </c>
      <c r="AC152" s="15" t="str">
        <f t="shared" si="43"/>
        <v/>
      </c>
      <c r="AD152" s="15" t="str">
        <f t="shared" si="44"/>
        <v/>
      </c>
      <c r="AE152" s="121"/>
      <c r="AF152" s="8"/>
      <c r="AG152" s="13"/>
      <c r="AH152" s="13"/>
      <c r="AI152" s="13"/>
      <c r="AJ152" s="13"/>
      <c r="AO152" s="13"/>
      <c r="BR152" s="13"/>
      <c r="BS152" s="122"/>
      <c r="BT152" s="122"/>
      <c r="BX152" s="13"/>
      <c r="BY152" s="122"/>
      <c r="BZ152" s="122"/>
      <c r="CO152" s="144"/>
      <c r="CP152" s="145"/>
    </row>
    <row r="153" spans="1:94" s="57" customFormat="1" ht="45" customHeight="1" x14ac:dyDescent="0.25">
      <c r="A153" s="83"/>
      <c r="B153" s="83"/>
      <c r="C153" s="83"/>
      <c r="D153" s="83"/>
      <c r="E153" s="83"/>
      <c r="F153" s="83"/>
      <c r="G153" s="83"/>
      <c r="H153" s="83"/>
      <c r="I153" s="83"/>
      <c r="J153" s="84" t="str">
        <f t="shared" si="45"/>
        <v/>
      </c>
      <c r="K153" s="84" t="str">
        <f t="shared" si="46"/>
        <v/>
      </c>
      <c r="L153" s="150" t="str">
        <f t="shared" si="47"/>
        <v/>
      </c>
      <c r="M153" s="150" t="str">
        <f t="shared" si="40"/>
        <v/>
      </c>
      <c r="N153" s="119"/>
      <c r="O153" s="120" t="str">
        <f t="shared" si="56"/>
        <v/>
      </c>
      <c r="P153" s="119"/>
      <c r="Q153" s="15" t="str">
        <f t="shared" si="49"/>
        <v/>
      </c>
      <c r="R153" s="15" t="str">
        <f>IF('2014 Quote Calculator'!$AB153="-","-",IF('2014 Quote Calculator'!$AB153="","",ROUNDUP(IF(OR('2014 Quote Calculator'!$E153=$CF$6,'2014 Quote Calculator'!$E153=$CG$6,'2014 Quote Calculator'!$E153=$CH$6,'2014 Quote Calculator'!$E153=$CI$6),'2014 Quote Calculator'!$AB153,(1-$L153)*'2014 Quote Calculator'!$AB153),2)))</f>
        <v/>
      </c>
      <c r="S153" s="15" t="str">
        <f t="shared" si="50"/>
        <v/>
      </c>
      <c r="T153" s="15" t="str">
        <f>IF('2014 Quote Calculator'!$AD153="-","-",IF('2014 Quote Calculator'!$AD153="","",ROUNDUP(IF(OR('2014 Quote Calculator'!$H153=$CF$6,'2014 Quote Calculator'!$H153=$CG$6,'2014 Quote Calculator'!$H153=$CH$6,'2014 Quote Calculator'!$H153=$CI$6),'2014 Quote Calculator'!$AD153,(1-$L153)*'2014 Quote Calculator'!$AD153),2)))</f>
        <v/>
      </c>
      <c r="U153" s="15" t="str">
        <f t="shared" si="51"/>
        <v/>
      </c>
      <c r="V153" s="132"/>
      <c r="W153" s="18" t="str">
        <f t="shared" si="52"/>
        <v/>
      </c>
      <c r="X153" s="18" t="str">
        <f t="shared" si="41"/>
        <v/>
      </c>
      <c r="Y153" s="18" t="str">
        <f t="shared" si="53"/>
        <v/>
      </c>
      <c r="Z153" s="18" t="str">
        <f t="shared" si="42"/>
        <v/>
      </c>
      <c r="AA153" s="18" t="str">
        <f t="shared" si="54"/>
        <v/>
      </c>
      <c r="AB153" s="15" t="str">
        <f t="shared" si="55"/>
        <v/>
      </c>
      <c r="AC153" s="15" t="str">
        <f t="shared" si="43"/>
        <v/>
      </c>
      <c r="AD153" s="15" t="str">
        <f t="shared" si="44"/>
        <v/>
      </c>
      <c r="AE153" s="121"/>
      <c r="AF153" s="8"/>
      <c r="AG153" s="13"/>
      <c r="AH153" s="13"/>
      <c r="AI153" s="13"/>
      <c r="AJ153" s="13"/>
      <c r="AO153" s="13"/>
      <c r="BR153" s="13"/>
      <c r="BS153" s="122"/>
      <c r="BT153" s="122"/>
      <c r="BX153" s="13"/>
      <c r="BY153" s="122"/>
      <c r="BZ153" s="122"/>
      <c r="CO153" s="144"/>
      <c r="CP153" s="145"/>
    </row>
    <row r="154" spans="1:94" s="57" customFormat="1" ht="45" customHeight="1" x14ac:dyDescent="0.25">
      <c r="A154" s="83"/>
      <c r="B154" s="83"/>
      <c r="C154" s="83"/>
      <c r="D154" s="83"/>
      <c r="E154" s="83"/>
      <c r="F154" s="83"/>
      <c r="G154" s="83"/>
      <c r="H154" s="83"/>
      <c r="I154" s="83"/>
      <c r="J154" s="84" t="str">
        <f t="shared" si="45"/>
        <v/>
      </c>
      <c r="K154" s="84" t="str">
        <f t="shared" si="46"/>
        <v/>
      </c>
      <c r="L154" s="150" t="str">
        <f t="shared" si="47"/>
        <v/>
      </c>
      <c r="M154" s="150" t="str">
        <f t="shared" si="40"/>
        <v/>
      </c>
      <c r="N154" s="119"/>
      <c r="O154" s="120" t="str">
        <f t="shared" si="56"/>
        <v/>
      </c>
      <c r="P154" s="119"/>
      <c r="Q154" s="15" t="str">
        <f t="shared" si="49"/>
        <v/>
      </c>
      <c r="R154" s="15" t="str">
        <f>IF('2014 Quote Calculator'!$AB154="-","-",IF('2014 Quote Calculator'!$AB154="","",ROUNDUP(IF(OR('2014 Quote Calculator'!$E154=$CF$6,'2014 Quote Calculator'!$E154=$CG$6,'2014 Quote Calculator'!$E154=$CH$6,'2014 Quote Calculator'!$E154=$CI$6),'2014 Quote Calculator'!$AB154,(1-$L154)*'2014 Quote Calculator'!$AB154),2)))</f>
        <v/>
      </c>
      <c r="S154" s="15" t="str">
        <f t="shared" si="50"/>
        <v/>
      </c>
      <c r="T154" s="15" t="str">
        <f>IF('2014 Quote Calculator'!$AD154="-","-",IF('2014 Quote Calculator'!$AD154="","",ROUNDUP(IF(OR('2014 Quote Calculator'!$H154=$CF$6,'2014 Quote Calculator'!$H154=$CG$6,'2014 Quote Calculator'!$H154=$CH$6,'2014 Quote Calculator'!$H154=$CI$6),'2014 Quote Calculator'!$AD154,(1-$L154)*'2014 Quote Calculator'!$AD154),2)))</f>
        <v/>
      </c>
      <c r="U154" s="15" t="str">
        <f t="shared" si="51"/>
        <v/>
      </c>
      <c r="V154" s="132"/>
      <c r="W154" s="18" t="str">
        <f t="shared" si="52"/>
        <v/>
      </c>
      <c r="X154" s="18" t="str">
        <f t="shared" si="41"/>
        <v/>
      </c>
      <c r="Y154" s="18" t="str">
        <f t="shared" si="53"/>
        <v/>
      </c>
      <c r="Z154" s="18" t="str">
        <f t="shared" si="42"/>
        <v/>
      </c>
      <c r="AA154" s="18" t="str">
        <f t="shared" si="54"/>
        <v/>
      </c>
      <c r="AB154" s="15" t="str">
        <f t="shared" si="55"/>
        <v/>
      </c>
      <c r="AC154" s="15" t="str">
        <f t="shared" si="43"/>
        <v/>
      </c>
      <c r="AD154" s="15" t="str">
        <f t="shared" si="44"/>
        <v/>
      </c>
      <c r="AE154" s="121"/>
      <c r="AF154" s="8"/>
      <c r="AG154" s="13"/>
      <c r="AH154" s="13"/>
      <c r="AI154" s="13"/>
      <c r="AJ154" s="13"/>
      <c r="AO154" s="13"/>
      <c r="BR154" s="13"/>
      <c r="BS154" s="122"/>
      <c r="BT154" s="122"/>
      <c r="BX154" s="13"/>
      <c r="BY154" s="122"/>
      <c r="BZ154" s="122"/>
      <c r="CO154" s="144"/>
      <c r="CP154" s="145"/>
    </row>
    <row r="155" spans="1:94" s="57" customFormat="1" ht="45" customHeight="1" x14ac:dyDescent="0.25">
      <c r="A155" s="83"/>
      <c r="B155" s="83"/>
      <c r="C155" s="83"/>
      <c r="D155" s="83"/>
      <c r="E155" s="83"/>
      <c r="F155" s="83"/>
      <c r="G155" s="83"/>
      <c r="H155" s="83"/>
      <c r="I155" s="83"/>
      <c r="J155" s="84" t="str">
        <f t="shared" si="45"/>
        <v/>
      </c>
      <c r="K155" s="84" t="str">
        <f t="shared" si="46"/>
        <v/>
      </c>
      <c r="L155" s="150" t="str">
        <f t="shared" si="47"/>
        <v/>
      </c>
      <c r="M155" s="150" t="str">
        <f t="shared" si="40"/>
        <v/>
      </c>
      <c r="N155" s="119"/>
      <c r="O155" s="120" t="str">
        <f t="shared" si="56"/>
        <v/>
      </c>
      <c r="P155" s="119"/>
      <c r="Q155" s="15" t="str">
        <f t="shared" si="49"/>
        <v/>
      </c>
      <c r="R155" s="15" t="str">
        <f>IF('2014 Quote Calculator'!$AB155="-","-",IF('2014 Quote Calculator'!$AB155="","",ROUNDUP(IF(OR('2014 Quote Calculator'!$E155=$CF$6,'2014 Quote Calculator'!$E155=$CG$6,'2014 Quote Calculator'!$E155=$CH$6,'2014 Quote Calculator'!$E155=$CI$6),'2014 Quote Calculator'!$AB155,(1-$L155)*'2014 Quote Calculator'!$AB155),2)))</f>
        <v/>
      </c>
      <c r="S155" s="15" t="str">
        <f t="shared" si="50"/>
        <v/>
      </c>
      <c r="T155" s="15" t="str">
        <f>IF('2014 Quote Calculator'!$AD155="-","-",IF('2014 Quote Calculator'!$AD155="","",ROUNDUP(IF(OR('2014 Quote Calculator'!$H155=$CF$6,'2014 Quote Calculator'!$H155=$CG$6,'2014 Quote Calculator'!$H155=$CH$6,'2014 Quote Calculator'!$H155=$CI$6),'2014 Quote Calculator'!$AD155,(1-$L155)*'2014 Quote Calculator'!$AD155),2)))</f>
        <v/>
      </c>
      <c r="U155" s="15" t="str">
        <f t="shared" si="51"/>
        <v/>
      </c>
      <c r="V155" s="132"/>
      <c r="W155" s="18" t="str">
        <f t="shared" si="52"/>
        <v/>
      </c>
      <c r="X155" s="18" t="str">
        <f t="shared" si="41"/>
        <v/>
      </c>
      <c r="Y155" s="18" t="str">
        <f t="shared" si="53"/>
        <v/>
      </c>
      <c r="Z155" s="18" t="str">
        <f t="shared" si="42"/>
        <v/>
      </c>
      <c r="AA155" s="18" t="str">
        <f t="shared" si="54"/>
        <v/>
      </c>
      <c r="AB155" s="15" t="str">
        <f t="shared" si="55"/>
        <v/>
      </c>
      <c r="AC155" s="15" t="str">
        <f t="shared" si="43"/>
        <v/>
      </c>
      <c r="AD155" s="15" t="str">
        <f t="shared" si="44"/>
        <v/>
      </c>
      <c r="AE155" s="121"/>
      <c r="AF155" s="8"/>
      <c r="AG155" s="13"/>
      <c r="AH155" s="13"/>
      <c r="AI155" s="13"/>
      <c r="AJ155" s="13"/>
      <c r="AO155" s="13"/>
      <c r="BR155" s="13"/>
      <c r="BS155" s="122"/>
      <c r="BT155" s="122"/>
      <c r="BX155" s="13"/>
      <c r="BY155" s="122"/>
      <c r="BZ155" s="122"/>
      <c r="CO155" s="144"/>
      <c r="CP155" s="145"/>
    </row>
    <row r="156" spans="1:94" s="57" customFormat="1" ht="45" customHeight="1" x14ac:dyDescent="0.25">
      <c r="A156" s="83"/>
      <c r="B156" s="83"/>
      <c r="C156" s="83"/>
      <c r="D156" s="83"/>
      <c r="E156" s="83"/>
      <c r="F156" s="83"/>
      <c r="G156" s="83"/>
      <c r="H156" s="83"/>
      <c r="I156" s="83"/>
      <c r="J156" s="84" t="str">
        <f t="shared" si="45"/>
        <v/>
      </c>
      <c r="K156" s="84" t="str">
        <f t="shared" si="46"/>
        <v/>
      </c>
      <c r="L156" s="150" t="str">
        <f t="shared" si="47"/>
        <v/>
      </c>
      <c r="M156" s="150" t="str">
        <f t="shared" si="40"/>
        <v/>
      </c>
      <c r="N156" s="119"/>
      <c r="O156" s="120" t="str">
        <f t="shared" si="56"/>
        <v/>
      </c>
      <c r="P156" s="119"/>
      <c r="Q156" s="15" t="str">
        <f t="shared" si="49"/>
        <v/>
      </c>
      <c r="R156" s="15" t="str">
        <f>IF('2014 Quote Calculator'!$AB156="-","-",IF('2014 Quote Calculator'!$AB156="","",ROUNDUP(IF(OR('2014 Quote Calculator'!$E156=$CF$6,'2014 Quote Calculator'!$E156=$CG$6,'2014 Quote Calculator'!$E156=$CH$6,'2014 Quote Calculator'!$E156=$CI$6),'2014 Quote Calculator'!$AB156,(1-$L156)*'2014 Quote Calculator'!$AB156),2)))</f>
        <v/>
      </c>
      <c r="S156" s="15" t="str">
        <f t="shared" si="50"/>
        <v/>
      </c>
      <c r="T156" s="15" t="str">
        <f>IF('2014 Quote Calculator'!$AD156="-","-",IF('2014 Quote Calculator'!$AD156="","",ROUNDUP(IF(OR('2014 Quote Calculator'!$H156=$CF$6,'2014 Quote Calculator'!$H156=$CG$6,'2014 Quote Calculator'!$H156=$CH$6,'2014 Quote Calculator'!$H156=$CI$6),'2014 Quote Calculator'!$AD156,(1-$L156)*'2014 Quote Calculator'!$AD156),2)))</f>
        <v/>
      </c>
      <c r="U156" s="15" t="str">
        <f t="shared" si="51"/>
        <v/>
      </c>
      <c r="V156" s="132"/>
      <c r="W156" s="18" t="str">
        <f t="shared" si="52"/>
        <v/>
      </c>
      <c r="X156" s="18" t="str">
        <f t="shared" si="41"/>
        <v/>
      </c>
      <c r="Y156" s="18" t="str">
        <f t="shared" si="53"/>
        <v/>
      </c>
      <c r="Z156" s="18" t="str">
        <f t="shared" si="42"/>
        <v/>
      </c>
      <c r="AA156" s="18" t="str">
        <f t="shared" si="54"/>
        <v/>
      </c>
      <c r="AB156" s="15" t="str">
        <f t="shared" si="55"/>
        <v/>
      </c>
      <c r="AC156" s="15" t="str">
        <f t="shared" si="43"/>
        <v/>
      </c>
      <c r="AD156" s="15" t="str">
        <f t="shared" si="44"/>
        <v/>
      </c>
      <c r="AE156" s="121"/>
      <c r="AF156" s="8"/>
      <c r="AG156" s="13"/>
      <c r="AH156" s="13"/>
      <c r="AI156" s="13"/>
      <c r="AJ156" s="13"/>
      <c r="AO156" s="13"/>
      <c r="BR156" s="13"/>
      <c r="BS156" s="122"/>
      <c r="BT156" s="122"/>
      <c r="BX156" s="13"/>
      <c r="BY156" s="122"/>
      <c r="BZ156" s="122"/>
      <c r="CO156" s="144"/>
      <c r="CP156" s="145"/>
    </row>
    <row r="157" spans="1:94" s="57" customFormat="1" ht="45" customHeight="1" x14ac:dyDescent="0.25">
      <c r="A157" s="83"/>
      <c r="B157" s="83"/>
      <c r="C157" s="83"/>
      <c r="D157" s="83"/>
      <c r="E157" s="83"/>
      <c r="F157" s="83"/>
      <c r="G157" s="83"/>
      <c r="H157" s="83"/>
      <c r="I157" s="83"/>
      <c r="J157" s="84" t="str">
        <f t="shared" si="45"/>
        <v/>
      </c>
      <c r="K157" s="84" t="str">
        <f t="shared" si="46"/>
        <v/>
      </c>
      <c r="L157" s="150" t="str">
        <f t="shared" si="47"/>
        <v/>
      </c>
      <c r="M157" s="150" t="str">
        <f t="shared" si="40"/>
        <v/>
      </c>
      <c r="N157" s="119"/>
      <c r="O157" s="120" t="str">
        <f t="shared" si="56"/>
        <v/>
      </c>
      <c r="P157" s="119"/>
      <c r="Q157" s="15" t="str">
        <f t="shared" si="49"/>
        <v/>
      </c>
      <c r="R157" s="15" t="str">
        <f>IF('2014 Quote Calculator'!$AB157="-","-",IF('2014 Quote Calculator'!$AB157="","",ROUNDUP(IF(OR('2014 Quote Calculator'!$E157=$CF$6,'2014 Quote Calculator'!$E157=$CG$6,'2014 Quote Calculator'!$E157=$CH$6,'2014 Quote Calculator'!$E157=$CI$6),'2014 Quote Calculator'!$AB157,(1-$L157)*'2014 Quote Calculator'!$AB157),2)))</f>
        <v/>
      </c>
      <c r="S157" s="15" t="str">
        <f t="shared" si="50"/>
        <v/>
      </c>
      <c r="T157" s="15" t="str">
        <f>IF('2014 Quote Calculator'!$AD157="-","-",IF('2014 Quote Calculator'!$AD157="","",ROUNDUP(IF(OR('2014 Quote Calculator'!$H157=$CF$6,'2014 Quote Calculator'!$H157=$CG$6,'2014 Quote Calculator'!$H157=$CH$6,'2014 Quote Calculator'!$H157=$CI$6),'2014 Quote Calculator'!$AD157,(1-$L157)*'2014 Quote Calculator'!$AD157),2)))</f>
        <v/>
      </c>
      <c r="U157" s="15" t="str">
        <f t="shared" si="51"/>
        <v/>
      </c>
      <c r="V157" s="132"/>
      <c r="W157" s="18" t="str">
        <f t="shared" si="52"/>
        <v/>
      </c>
      <c r="X157" s="18" t="str">
        <f t="shared" si="41"/>
        <v/>
      </c>
      <c r="Y157" s="18" t="str">
        <f t="shared" si="53"/>
        <v/>
      </c>
      <c r="Z157" s="18" t="str">
        <f t="shared" si="42"/>
        <v/>
      </c>
      <c r="AA157" s="18" t="str">
        <f t="shared" si="54"/>
        <v/>
      </c>
      <c r="AB157" s="15" t="str">
        <f t="shared" si="55"/>
        <v/>
      </c>
      <c r="AC157" s="15" t="str">
        <f t="shared" si="43"/>
        <v/>
      </c>
      <c r="AD157" s="15" t="str">
        <f t="shared" si="44"/>
        <v/>
      </c>
      <c r="AE157" s="121"/>
      <c r="AF157" s="8"/>
      <c r="AG157" s="13"/>
      <c r="AH157" s="13"/>
      <c r="AI157" s="13"/>
      <c r="AJ157" s="13"/>
      <c r="AO157" s="13"/>
      <c r="BR157" s="13"/>
      <c r="BS157" s="122"/>
      <c r="BT157" s="122"/>
      <c r="BX157" s="13"/>
      <c r="BY157" s="122"/>
      <c r="BZ157" s="122"/>
      <c r="CO157" s="144"/>
      <c r="CP157" s="145"/>
    </row>
    <row r="158" spans="1:94" s="57" customFormat="1" ht="45" customHeight="1" x14ac:dyDescent="0.25">
      <c r="A158" s="83"/>
      <c r="B158" s="83"/>
      <c r="C158" s="83"/>
      <c r="D158" s="83"/>
      <c r="E158" s="83"/>
      <c r="F158" s="83"/>
      <c r="G158" s="83"/>
      <c r="H158" s="83"/>
      <c r="I158" s="83"/>
      <c r="J158" s="84" t="str">
        <f t="shared" si="45"/>
        <v/>
      </c>
      <c r="K158" s="84" t="str">
        <f t="shared" si="46"/>
        <v/>
      </c>
      <c r="L158" s="150" t="str">
        <f t="shared" si="47"/>
        <v/>
      </c>
      <c r="M158" s="150" t="str">
        <f t="shared" si="40"/>
        <v/>
      </c>
      <c r="N158" s="119"/>
      <c r="O158" s="120" t="str">
        <f t="shared" si="56"/>
        <v/>
      </c>
      <c r="P158" s="119"/>
      <c r="Q158" s="15" t="str">
        <f t="shared" si="49"/>
        <v/>
      </c>
      <c r="R158" s="15" t="str">
        <f>IF('2014 Quote Calculator'!$AB158="-","-",IF('2014 Quote Calculator'!$AB158="","",ROUNDUP(IF(OR('2014 Quote Calculator'!$E158=$CF$6,'2014 Quote Calculator'!$E158=$CG$6,'2014 Quote Calculator'!$E158=$CH$6,'2014 Quote Calculator'!$E158=$CI$6),'2014 Quote Calculator'!$AB158,(1-$L158)*'2014 Quote Calculator'!$AB158),2)))</f>
        <v/>
      </c>
      <c r="S158" s="15" t="str">
        <f t="shared" si="50"/>
        <v/>
      </c>
      <c r="T158" s="15" t="str">
        <f>IF('2014 Quote Calculator'!$AD158="-","-",IF('2014 Quote Calculator'!$AD158="","",ROUNDUP(IF(OR('2014 Quote Calculator'!$H158=$CF$6,'2014 Quote Calculator'!$H158=$CG$6,'2014 Quote Calculator'!$H158=$CH$6,'2014 Quote Calculator'!$H158=$CI$6),'2014 Quote Calculator'!$AD158,(1-$L158)*'2014 Quote Calculator'!$AD158),2)))</f>
        <v/>
      </c>
      <c r="U158" s="15" t="str">
        <f t="shared" si="51"/>
        <v/>
      </c>
      <c r="V158" s="132"/>
      <c r="W158" s="18" t="str">
        <f t="shared" si="52"/>
        <v/>
      </c>
      <c r="X158" s="18" t="str">
        <f t="shared" si="41"/>
        <v/>
      </c>
      <c r="Y158" s="18" t="str">
        <f t="shared" si="53"/>
        <v/>
      </c>
      <c r="Z158" s="18" t="str">
        <f t="shared" si="42"/>
        <v/>
      </c>
      <c r="AA158" s="18" t="str">
        <f t="shared" si="54"/>
        <v/>
      </c>
      <c r="AB158" s="15" t="str">
        <f t="shared" si="55"/>
        <v/>
      </c>
      <c r="AC158" s="15" t="str">
        <f t="shared" si="43"/>
        <v/>
      </c>
      <c r="AD158" s="15" t="str">
        <f t="shared" si="44"/>
        <v/>
      </c>
      <c r="AE158" s="121"/>
      <c r="AF158" s="8"/>
      <c r="AG158" s="13"/>
      <c r="AH158" s="13"/>
      <c r="AI158" s="13"/>
      <c r="AJ158" s="13"/>
      <c r="AO158" s="13"/>
      <c r="BR158" s="13"/>
      <c r="BS158" s="122"/>
      <c r="BT158" s="122"/>
      <c r="BX158" s="13"/>
      <c r="BY158" s="122"/>
      <c r="BZ158" s="122"/>
      <c r="CO158" s="144"/>
      <c r="CP158" s="145"/>
    </row>
    <row r="159" spans="1:94" s="57" customFormat="1" ht="45" customHeight="1" x14ac:dyDescent="0.25">
      <c r="A159" s="83"/>
      <c r="B159" s="83"/>
      <c r="C159" s="83"/>
      <c r="D159" s="83"/>
      <c r="E159" s="83"/>
      <c r="F159" s="83"/>
      <c r="G159" s="83"/>
      <c r="H159" s="83"/>
      <c r="I159" s="83"/>
      <c r="J159" s="84" t="str">
        <f t="shared" si="45"/>
        <v/>
      </c>
      <c r="K159" s="84" t="str">
        <f t="shared" si="46"/>
        <v/>
      </c>
      <c r="L159" s="150" t="str">
        <f t="shared" si="47"/>
        <v/>
      </c>
      <c r="M159" s="150" t="str">
        <f t="shared" si="40"/>
        <v/>
      </c>
      <c r="N159" s="119"/>
      <c r="O159" s="120" t="str">
        <f t="shared" si="56"/>
        <v/>
      </c>
      <c r="P159" s="119"/>
      <c r="Q159" s="15" t="str">
        <f t="shared" si="49"/>
        <v/>
      </c>
      <c r="R159" s="15" t="str">
        <f>IF('2014 Quote Calculator'!$AB159="-","-",IF('2014 Quote Calculator'!$AB159="","",ROUNDUP(IF(OR('2014 Quote Calculator'!$E159=$CF$6,'2014 Quote Calculator'!$E159=$CG$6,'2014 Quote Calculator'!$E159=$CH$6,'2014 Quote Calculator'!$E159=$CI$6),'2014 Quote Calculator'!$AB159,(1-$L159)*'2014 Quote Calculator'!$AB159),2)))</f>
        <v/>
      </c>
      <c r="S159" s="15" t="str">
        <f t="shared" si="50"/>
        <v/>
      </c>
      <c r="T159" s="15" t="str">
        <f>IF('2014 Quote Calculator'!$AD159="-","-",IF('2014 Quote Calculator'!$AD159="","",ROUNDUP(IF(OR('2014 Quote Calculator'!$H159=$CF$6,'2014 Quote Calculator'!$H159=$CG$6,'2014 Quote Calculator'!$H159=$CH$6,'2014 Quote Calculator'!$H159=$CI$6),'2014 Quote Calculator'!$AD159,(1-$L159)*'2014 Quote Calculator'!$AD159),2)))</f>
        <v/>
      </c>
      <c r="U159" s="15" t="str">
        <f t="shared" si="51"/>
        <v/>
      </c>
      <c r="V159" s="132"/>
      <c r="W159" s="18" t="str">
        <f t="shared" si="52"/>
        <v/>
      </c>
      <c r="X159" s="18" t="str">
        <f t="shared" si="41"/>
        <v/>
      </c>
      <c r="Y159" s="18" t="str">
        <f t="shared" si="53"/>
        <v/>
      </c>
      <c r="Z159" s="18" t="str">
        <f t="shared" si="42"/>
        <v/>
      </c>
      <c r="AA159" s="18" t="str">
        <f t="shared" si="54"/>
        <v/>
      </c>
      <c r="AB159" s="15" t="str">
        <f t="shared" si="55"/>
        <v/>
      </c>
      <c r="AC159" s="15" t="str">
        <f t="shared" si="43"/>
        <v/>
      </c>
      <c r="AD159" s="15" t="str">
        <f t="shared" si="44"/>
        <v/>
      </c>
      <c r="AE159" s="121"/>
      <c r="AF159" s="8"/>
      <c r="AG159" s="13"/>
      <c r="AH159" s="13"/>
      <c r="AI159" s="13"/>
      <c r="AJ159" s="13"/>
      <c r="AO159" s="13"/>
      <c r="BR159" s="13"/>
      <c r="BS159" s="122"/>
      <c r="BT159" s="122"/>
      <c r="BX159" s="13"/>
      <c r="BY159" s="122"/>
      <c r="BZ159" s="122"/>
      <c r="CO159" s="144"/>
      <c r="CP159" s="145"/>
    </row>
    <row r="160" spans="1:94" s="57" customFormat="1" ht="45" customHeight="1" x14ac:dyDescent="0.25">
      <c r="A160" s="83"/>
      <c r="B160" s="83"/>
      <c r="C160" s="83"/>
      <c r="D160" s="83"/>
      <c r="E160" s="83"/>
      <c r="F160" s="83"/>
      <c r="G160" s="83"/>
      <c r="H160" s="83"/>
      <c r="I160" s="83"/>
      <c r="J160" s="84" t="str">
        <f t="shared" si="45"/>
        <v/>
      </c>
      <c r="K160" s="84" t="str">
        <f t="shared" si="46"/>
        <v/>
      </c>
      <c r="L160" s="150" t="str">
        <f t="shared" si="47"/>
        <v/>
      </c>
      <c r="M160" s="150" t="str">
        <f t="shared" si="40"/>
        <v/>
      </c>
      <c r="N160" s="119"/>
      <c r="O160" s="120" t="str">
        <f t="shared" si="56"/>
        <v/>
      </c>
      <c r="P160" s="119"/>
      <c r="Q160" s="15" t="str">
        <f t="shared" si="49"/>
        <v/>
      </c>
      <c r="R160" s="15" t="str">
        <f>IF('2014 Quote Calculator'!$AB160="-","-",IF('2014 Quote Calculator'!$AB160="","",ROUNDUP(IF(OR('2014 Quote Calculator'!$E160=$CF$6,'2014 Quote Calculator'!$E160=$CG$6,'2014 Quote Calculator'!$E160=$CH$6,'2014 Quote Calculator'!$E160=$CI$6),'2014 Quote Calculator'!$AB160,(1-$L160)*'2014 Quote Calculator'!$AB160),2)))</f>
        <v/>
      </c>
      <c r="S160" s="15" t="str">
        <f t="shared" si="50"/>
        <v/>
      </c>
      <c r="T160" s="15" t="str">
        <f>IF('2014 Quote Calculator'!$AD160="-","-",IF('2014 Quote Calculator'!$AD160="","",ROUNDUP(IF(OR('2014 Quote Calculator'!$H160=$CF$6,'2014 Quote Calculator'!$H160=$CG$6,'2014 Quote Calculator'!$H160=$CH$6,'2014 Quote Calculator'!$H160=$CI$6),'2014 Quote Calculator'!$AD160,(1-$L160)*'2014 Quote Calculator'!$AD160),2)))</f>
        <v/>
      </c>
      <c r="U160" s="15" t="str">
        <f t="shared" si="51"/>
        <v/>
      </c>
      <c r="V160" s="132"/>
      <c r="W160" s="18" t="str">
        <f t="shared" si="52"/>
        <v/>
      </c>
      <c r="X160" s="18" t="str">
        <f t="shared" si="41"/>
        <v/>
      </c>
      <c r="Y160" s="18" t="str">
        <f t="shared" si="53"/>
        <v/>
      </c>
      <c r="Z160" s="18" t="str">
        <f t="shared" si="42"/>
        <v/>
      </c>
      <c r="AA160" s="18" t="str">
        <f t="shared" si="54"/>
        <v/>
      </c>
      <c r="AB160" s="15" t="str">
        <f t="shared" si="55"/>
        <v/>
      </c>
      <c r="AC160" s="15" t="str">
        <f t="shared" si="43"/>
        <v/>
      </c>
      <c r="AD160" s="15" t="str">
        <f t="shared" si="44"/>
        <v/>
      </c>
      <c r="AE160" s="121"/>
      <c r="AF160" s="8"/>
      <c r="AG160" s="13"/>
      <c r="AH160" s="13"/>
      <c r="AI160" s="13"/>
      <c r="AJ160" s="13"/>
      <c r="AO160" s="13"/>
      <c r="BR160" s="13"/>
      <c r="BS160" s="122"/>
      <c r="BT160" s="122"/>
      <c r="BX160" s="13"/>
      <c r="BY160" s="122"/>
      <c r="BZ160" s="122"/>
      <c r="CO160" s="144"/>
      <c r="CP160" s="145"/>
    </row>
    <row r="161" spans="1:94" s="57" customFormat="1" ht="45" customHeight="1" x14ac:dyDescent="0.25">
      <c r="A161" s="83"/>
      <c r="B161" s="83"/>
      <c r="C161" s="83"/>
      <c r="D161" s="83"/>
      <c r="E161" s="83"/>
      <c r="F161" s="83"/>
      <c r="G161" s="83"/>
      <c r="H161" s="83"/>
      <c r="I161" s="83"/>
      <c r="J161" s="84" t="str">
        <f t="shared" si="45"/>
        <v/>
      </c>
      <c r="K161" s="84" t="str">
        <f t="shared" si="46"/>
        <v/>
      </c>
      <c r="L161" s="150" t="str">
        <f t="shared" si="47"/>
        <v/>
      </c>
      <c r="M161" s="150" t="str">
        <f t="shared" si="40"/>
        <v/>
      </c>
      <c r="N161" s="119"/>
      <c r="O161" s="120" t="str">
        <f t="shared" si="56"/>
        <v/>
      </c>
      <c r="P161" s="119"/>
      <c r="Q161" s="15" t="str">
        <f t="shared" si="49"/>
        <v/>
      </c>
      <c r="R161" s="15" t="str">
        <f>IF('2014 Quote Calculator'!$AB161="-","-",IF('2014 Quote Calculator'!$AB161="","",ROUNDUP(IF(OR('2014 Quote Calculator'!$E161=$CF$6,'2014 Quote Calculator'!$E161=$CG$6,'2014 Quote Calculator'!$E161=$CH$6,'2014 Quote Calculator'!$E161=$CI$6),'2014 Quote Calculator'!$AB161,(1-$L161)*'2014 Quote Calculator'!$AB161),2)))</f>
        <v/>
      </c>
      <c r="S161" s="15" t="str">
        <f t="shared" si="50"/>
        <v/>
      </c>
      <c r="T161" s="15" t="str">
        <f>IF('2014 Quote Calculator'!$AD161="-","-",IF('2014 Quote Calculator'!$AD161="","",ROUNDUP(IF(OR('2014 Quote Calculator'!$H161=$CF$6,'2014 Quote Calculator'!$H161=$CG$6,'2014 Quote Calculator'!$H161=$CH$6,'2014 Quote Calculator'!$H161=$CI$6),'2014 Quote Calculator'!$AD161,(1-$L161)*'2014 Quote Calculator'!$AD161),2)))</f>
        <v/>
      </c>
      <c r="U161" s="15" t="str">
        <f t="shared" si="51"/>
        <v/>
      </c>
      <c r="V161" s="132"/>
      <c r="W161" s="18" t="str">
        <f t="shared" si="52"/>
        <v/>
      </c>
      <c r="X161" s="18" t="str">
        <f t="shared" si="41"/>
        <v/>
      </c>
      <c r="Y161" s="18" t="str">
        <f t="shared" si="53"/>
        <v/>
      </c>
      <c r="Z161" s="18" t="str">
        <f t="shared" si="42"/>
        <v/>
      </c>
      <c r="AA161" s="18" t="str">
        <f t="shared" si="54"/>
        <v/>
      </c>
      <c r="AB161" s="15" t="str">
        <f t="shared" si="55"/>
        <v/>
      </c>
      <c r="AC161" s="15" t="str">
        <f t="shared" si="43"/>
        <v/>
      </c>
      <c r="AD161" s="15" t="str">
        <f t="shared" si="44"/>
        <v/>
      </c>
      <c r="AE161" s="121"/>
      <c r="AF161" s="8"/>
      <c r="AG161" s="13"/>
      <c r="AH161" s="13"/>
      <c r="AI161" s="13"/>
      <c r="AJ161" s="13"/>
      <c r="AO161" s="13"/>
      <c r="BR161" s="13"/>
      <c r="BS161" s="122"/>
      <c r="BT161" s="122"/>
      <c r="BX161" s="13"/>
      <c r="BY161" s="122"/>
      <c r="BZ161" s="122"/>
      <c r="CO161" s="144"/>
      <c r="CP161" s="145"/>
    </row>
    <row r="162" spans="1:94" s="57" customFormat="1" ht="45" customHeight="1" x14ac:dyDescent="0.25">
      <c r="A162" s="83"/>
      <c r="B162" s="83"/>
      <c r="C162" s="83"/>
      <c r="D162" s="83"/>
      <c r="E162" s="83"/>
      <c r="F162" s="83"/>
      <c r="G162" s="83"/>
      <c r="H162" s="83"/>
      <c r="I162" s="83"/>
      <c r="J162" s="84" t="str">
        <f t="shared" si="45"/>
        <v/>
      </c>
      <c r="K162" s="84" t="str">
        <f t="shared" si="46"/>
        <v/>
      </c>
      <c r="L162" s="150" t="str">
        <f t="shared" si="47"/>
        <v/>
      </c>
      <c r="M162" s="150" t="str">
        <f t="shared" si="40"/>
        <v/>
      </c>
      <c r="N162" s="119"/>
      <c r="O162" s="120" t="str">
        <f t="shared" si="56"/>
        <v/>
      </c>
      <c r="P162" s="119"/>
      <c r="Q162" s="15" t="str">
        <f t="shared" si="49"/>
        <v/>
      </c>
      <c r="R162" s="15" t="str">
        <f>IF('2014 Quote Calculator'!$AB162="-","-",IF('2014 Quote Calculator'!$AB162="","",ROUNDUP(IF(OR('2014 Quote Calculator'!$E162=$CF$6,'2014 Quote Calculator'!$E162=$CG$6,'2014 Quote Calculator'!$E162=$CH$6,'2014 Quote Calculator'!$E162=$CI$6),'2014 Quote Calculator'!$AB162,(1-$L162)*'2014 Quote Calculator'!$AB162),2)))</f>
        <v/>
      </c>
      <c r="S162" s="15" t="str">
        <f t="shared" si="50"/>
        <v/>
      </c>
      <c r="T162" s="15" t="str">
        <f>IF('2014 Quote Calculator'!$AD162="-","-",IF('2014 Quote Calculator'!$AD162="","",ROUNDUP(IF(OR('2014 Quote Calculator'!$H162=$CF$6,'2014 Quote Calculator'!$H162=$CG$6,'2014 Quote Calculator'!$H162=$CH$6,'2014 Quote Calculator'!$H162=$CI$6),'2014 Quote Calculator'!$AD162,(1-$L162)*'2014 Quote Calculator'!$AD162),2)))</f>
        <v/>
      </c>
      <c r="U162" s="15" t="str">
        <f t="shared" si="51"/>
        <v/>
      </c>
      <c r="V162" s="132"/>
      <c r="W162" s="18" t="str">
        <f t="shared" si="52"/>
        <v/>
      </c>
      <c r="X162" s="18" t="str">
        <f t="shared" si="41"/>
        <v/>
      </c>
      <c r="Y162" s="18" t="str">
        <f t="shared" si="53"/>
        <v/>
      </c>
      <c r="Z162" s="18" t="str">
        <f t="shared" si="42"/>
        <v/>
      </c>
      <c r="AA162" s="18" t="str">
        <f t="shared" si="54"/>
        <v/>
      </c>
      <c r="AB162" s="15" t="str">
        <f t="shared" si="55"/>
        <v/>
      </c>
      <c r="AC162" s="15" t="str">
        <f t="shared" si="43"/>
        <v/>
      </c>
      <c r="AD162" s="15" t="str">
        <f t="shared" si="44"/>
        <v/>
      </c>
      <c r="AE162" s="121"/>
      <c r="AF162" s="8"/>
      <c r="AG162" s="13"/>
      <c r="AH162" s="13"/>
      <c r="AI162" s="13"/>
      <c r="AJ162" s="13"/>
      <c r="AO162" s="13"/>
      <c r="BR162" s="13"/>
      <c r="BS162" s="122"/>
      <c r="BT162" s="122"/>
      <c r="BX162" s="13"/>
      <c r="BY162" s="122"/>
      <c r="BZ162" s="122"/>
      <c r="CO162" s="144"/>
      <c r="CP162" s="145"/>
    </row>
    <row r="163" spans="1:94" s="57" customFormat="1" ht="45" customHeight="1" x14ac:dyDescent="0.25">
      <c r="A163" s="83"/>
      <c r="B163" s="83"/>
      <c r="C163" s="83"/>
      <c r="D163" s="83"/>
      <c r="E163" s="83"/>
      <c r="F163" s="83"/>
      <c r="G163" s="83"/>
      <c r="H163" s="83"/>
      <c r="I163" s="83"/>
      <c r="J163" s="84" t="str">
        <f t="shared" si="45"/>
        <v/>
      </c>
      <c r="K163" s="84" t="str">
        <f t="shared" si="46"/>
        <v/>
      </c>
      <c r="L163" s="150" t="str">
        <f t="shared" si="47"/>
        <v/>
      </c>
      <c r="M163" s="150" t="str">
        <f t="shared" si="40"/>
        <v/>
      </c>
      <c r="N163" s="119"/>
      <c r="O163" s="120" t="str">
        <f t="shared" si="56"/>
        <v/>
      </c>
      <c r="P163" s="119"/>
      <c r="Q163" s="15" t="str">
        <f t="shared" si="49"/>
        <v/>
      </c>
      <c r="R163" s="15" t="str">
        <f>IF('2014 Quote Calculator'!$AB163="-","-",IF('2014 Quote Calculator'!$AB163="","",ROUNDUP(IF(OR('2014 Quote Calculator'!$E163=$CF$6,'2014 Quote Calculator'!$E163=$CG$6,'2014 Quote Calculator'!$E163=$CH$6,'2014 Quote Calculator'!$E163=$CI$6),'2014 Quote Calculator'!$AB163,(1-$L163)*'2014 Quote Calculator'!$AB163),2)))</f>
        <v/>
      </c>
      <c r="S163" s="15" t="str">
        <f t="shared" si="50"/>
        <v/>
      </c>
      <c r="T163" s="15" t="str">
        <f>IF('2014 Quote Calculator'!$AD163="-","-",IF('2014 Quote Calculator'!$AD163="","",ROUNDUP(IF(OR('2014 Quote Calculator'!$H163=$CF$6,'2014 Quote Calculator'!$H163=$CG$6,'2014 Quote Calculator'!$H163=$CH$6,'2014 Quote Calculator'!$H163=$CI$6),'2014 Quote Calculator'!$AD163,(1-$L163)*'2014 Quote Calculator'!$AD163),2)))</f>
        <v/>
      </c>
      <c r="U163" s="15" t="str">
        <f t="shared" si="51"/>
        <v/>
      </c>
      <c r="V163" s="132"/>
      <c r="W163" s="18" t="str">
        <f t="shared" si="52"/>
        <v/>
      </c>
      <c r="X163" s="18" t="str">
        <f t="shared" si="41"/>
        <v/>
      </c>
      <c r="Y163" s="18" t="str">
        <f t="shared" si="53"/>
        <v/>
      </c>
      <c r="Z163" s="18" t="str">
        <f t="shared" si="42"/>
        <v/>
      </c>
      <c r="AA163" s="18" t="str">
        <f t="shared" si="54"/>
        <v/>
      </c>
      <c r="AB163" s="15" t="str">
        <f t="shared" si="55"/>
        <v/>
      </c>
      <c r="AC163" s="15" t="str">
        <f t="shared" si="43"/>
        <v/>
      </c>
      <c r="AD163" s="15" t="str">
        <f t="shared" si="44"/>
        <v/>
      </c>
      <c r="AE163" s="121"/>
      <c r="AF163" s="8"/>
      <c r="AG163" s="13"/>
      <c r="AH163" s="13"/>
      <c r="AI163" s="13"/>
      <c r="AJ163" s="13"/>
      <c r="AO163" s="13"/>
      <c r="BR163" s="13"/>
      <c r="BS163" s="122"/>
      <c r="BT163" s="122"/>
      <c r="BX163" s="13"/>
      <c r="BY163" s="122"/>
      <c r="BZ163" s="122"/>
      <c r="CO163" s="144"/>
      <c r="CP163" s="145"/>
    </row>
    <row r="164" spans="1:94" s="57" customFormat="1" ht="45" customHeight="1" x14ac:dyDescent="0.25">
      <c r="A164" s="83"/>
      <c r="B164" s="83"/>
      <c r="C164" s="83"/>
      <c r="D164" s="83"/>
      <c r="E164" s="83"/>
      <c r="F164" s="83"/>
      <c r="G164" s="83"/>
      <c r="H164" s="83"/>
      <c r="I164" s="83"/>
      <c r="J164" s="84" t="str">
        <f t="shared" si="45"/>
        <v/>
      </c>
      <c r="K164" s="84" t="str">
        <f t="shared" si="46"/>
        <v/>
      </c>
      <c r="L164" s="150" t="str">
        <f t="shared" si="47"/>
        <v/>
      </c>
      <c r="M164" s="150" t="str">
        <f t="shared" si="40"/>
        <v/>
      </c>
      <c r="N164" s="119"/>
      <c r="O164" s="120" t="str">
        <f t="shared" si="56"/>
        <v/>
      </c>
      <c r="P164" s="119"/>
      <c r="Q164" s="15" t="str">
        <f t="shared" si="49"/>
        <v/>
      </c>
      <c r="R164" s="15" t="str">
        <f>IF('2014 Quote Calculator'!$AB164="-","-",IF('2014 Quote Calculator'!$AB164="","",ROUNDUP(IF(OR('2014 Quote Calculator'!$E164=$CF$6,'2014 Quote Calculator'!$E164=$CG$6,'2014 Quote Calculator'!$E164=$CH$6,'2014 Quote Calculator'!$E164=$CI$6),'2014 Quote Calculator'!$AB164,(1-$L164)*'2014 Quote Calculator'!$AB164),2)))</f>
        <v/>
      </c>
      <c r="S164" s="15" t="str">
        <f t="shared" si="50"/>
        <v/>
      </c>
      <c r="T164" s="15" t="str">
        <f>IF('2014 Quote Calculator'!$AD164="-","-",IF('2014 Quote Calculator'!$AD164="","",ROUNDUP(IF(OR('2014 Quote Calculator'!$H164=$CF$6,'2014 Quote Calculator'!$H164=$CG$6,'2014 Quote Calculator'!$H164=$CH$6,'2014 Quote Calculator'!$H164=$CI$6),'2014 Quote Calculator'!$AD164,(1-$L164)*'2014 Quote Calculator'!$AD164),2)))</f>
        <v/>
      </c>
      <c r="U164" s="15" t="str">
        <f t="shared" si="51"/>
        <v/>
      </c>
      <c r="V164" s="132"/>
      <c r="W164" s="18" t="str">
        <f t="shared" si="52"/>
        <v/>
      </c>
      <c r="X164" s="18" t="str">
        <f t="shared" si="41"/>
        <v/>
      </c>
      <c r="Y164" s="18" t="str">
        <f t="shared" si="53"/>
        <v/>
      </c>
      <c r="Z164" s="18" t="str">
        <f t="shared" si="42"/>
        <v/>
      </c>
      <c r="AA164" s="18" t="str">
        <f t="shared" si="54"/>
        <v/>
      </c>
      <c r="AB164" s="15" t="str">
        <f t="shared" si="55"/>
        <v/>
      </c>
      <c r="AC164" s="15" t="str">
        <f t="shared" si="43"/>
        <v/>
      </c>
      <c r="AD164" s="15" t="str">
        <f t="shared" si="44"/>
        <v/>
      </c>
      <c r="AE164" s="121"/>
      <c r="AF164" s="8"/>
      <c r="AG164" s="13"/>
      <c r="AH164" s="13"/>
      <c r="AI164" s="13"/>
      <c r="AJ164" s="13"/>
      <c r="AO164" s="13"/>
      <c r="BR164" s="13"/>
      <c r="BS164" s="122"/>
      <c r="BT164" s="122"/>
      <c r="BX164" s="13"/>
      <c r="BY164" s="122"/>
      <c r="BZ164" s="122"/>
      <c r="CO164" s="144"/>
      <c r="CP164" s="145"/>
    </row>
    <row r="165" spans="1:94" s="57" customFormat="1" ht="45" customHeight="1" x14ac:dyDescent="0.25">
      <c r="A165" s="83"/>
      <c r="B165" s="83"/>
      <c r="C165" s="83"/>
      <c r="D165" s="83"/>
      <c r="E165" s="83"/>
      <c r="F165" s="83"/>
      <c r="G165" s="83"/>
      <c r="H165" s="83"/>
      <c r="I165" s="83"/>
      <c r="J165" s="84" t="str">
        <f t="shared" si="45"/>
        <v/>
      </c>
      <c r="K165" s="84" t="str">
        <f t="shared" si="46"/>
        <v/>
      </c>
      <c r="L165" s="150" t="str">
        <f t="shared" si="47"/>
        <v/>
      </c>
      <c r="M165" s="150" t="str">
        <f t="shared" si="40"/>
        <v/>
      </c>
      <c r="N165" s="119"/>
      <c r="O165" s="120" t="str">
        <f t="shared" si="56"/>
        <v/>
      </c>
      <c r="P165" s="119"/>
      <c r="Q165" s="15" t="str">
        <f t="shared" si="49"/>
        <v/>
      </c>
      <c r="R165" s="15" t="str">
        <f>IF('2014 Quote Calculator'!$AB165="-","-",IF('2014 Quote Calculator'!$AB165="","",ROUNDUP(IF(OR('2014 Quote Calculator'!$E165=$CF$6,'2014 Quote Calculator'!$E165=$CG$6,'2014 Quote Calculator'!$E165=$CH$6,'2014 Quote Calculator'!$E165=$CI$6),'2014 Quote Calculator'!$AB165,(1-$L165)*'2014 Quote Calculator'!$AB165),2)))</f>
        <v/>
      </c>
      <c r="S165" s="15" t="str">
        <f t="shared" si="50"/>
        <v/>
      </c>
      <c r="T165" s="15" t="str">
        <f>IF('2014 Quote Calculator'!$AD165="-","-",IF('2014 Quote Calculator'!$AD165="","",ROUNDUP(IF(OR('2014 Quote Calculator'!$H165=$CF$6,'2014 Quote Calculator'!$H165=$CG$6,'2014 Quote Calculator'!$H165=$CH$6,'2014 Quote Calculator'!$H165=$CI$6),'2014 Quote Calculator'!$AD165,(1-$L165)*'2014 Quote Calculator'!$AD165),2)))</f>
        <v/>
      </c>
      <c r="U165" s="15" t="str">
        <f t="shared" si="51"/>
        <v/>
      </c>
      <c r="V165" s="132"/>
      <c r="W165" s="18" t="str">
        <f t="shared" si="52"/>
        <v/>
      </c>
      <c r="X165" s="18" t="str">
        <f t="shared" si="41"/>
        <v/>
      </c>
      <c r="Y165" s="18" t="str">
        <f t="shared" si="53"/>
        <v/>
      </c>
      <c r="Z165" s="18" t="str">
        <f t="shared" si="42"/>
        <v/>
      </c>
      <c r="AA165" s="18" t="str">
        <f t="shared" si="54"/>
        <v/>
      </c>
      <c r="AB165" s="15" t="str">
        <f t="shared" si="55"/>
        <v/>
      </c>
      <c r="AC165" s="15" t="str">
        <f t="shared" si="43"/>
        <v/>
      </c>
      <c r="AD165" s="15" t="str">
        <f t="shared" si="44"/>
        <v/>
      </c>
      <c r="AE165" s="121"/>
      <c r="AF165" s="8"/>
      <c r="AG165" s="13"/>
      <c r="AH165" s="13"/>
      <c r="AI165" s="13"/>
      <c r="AJ165" s="13"/>
      <c r="AO165" s="13"/>
      <c r="BR165" s="13"/>
      <c r="BS165" s="122"/>
      <c r="BT165" s="122"/>
      <c r="BX165" s="13"/>
      <c r="BY165" s="122"/>
      <c r="BZ165" s="122"/>
      <c r="CO165" s="144"/>
      <c r="CP165" s="145"/>
    </row>
    <row r="166" spans="1:94" s="57" customFormat="1" ht="45" customHeight="1" x14ac:dyDescent="0.25">
      <c r="A166" s="83"/>
      <c r="B166" s="83"/>
      <c r="C166" s="83"/>
      <c r="D166" s="83"/>
      <c r="E166" s="83"/>
      <c r="F166" s="83"/>
      <c r="G166" s="83"/>
      <c r="H166" s="83"/>
      <c r="I166" s="83"/>
      <c r="J166" s="84" t="str">
        <f t="shared" si="45"/>
        <v/>
      </c>
      <c r="K166" s="84" t="str">
        <f t="shared" si="46"/>
        <v/>
      </c>
      <c r="L166" s="150" t="str">
        <f t="shared" si="47"/>
        <v/>
      </c>
      <c r="M166" s="150" t="str">
        <f t="shared" si="40"/>
        <v/>
      </c>
      <c r="N166" s="119"/>
      <c r="O166" s="120" t="str">
        <f t="shared" si="56"/>
        <v/>
      </c>
      <c r="P166" s="119"/>
      <c r="Q166" s="15" t="str">
        <f t="shared" si="49"/>
        <v/>
      </c>
      <c r="R166" s="15" t="str">
        <f>IF('2014 Quote Calculator'!$AB166="-","-",IF('2014 Quote Calculator'!$AB166="","",ROUNDUP(IF(OR('2014 Quote Calculator'!$E166=$CF$6,'2014 Quote Calculator'!$E166=$CG$6,'2014 Quote Calculator'!$E166=$CH$6,'2014 Quote Calculator'!$E166=$CI$6),'2014 Quote Calculator'!$AB166,(1-$L166)*'2014 Quote Calculator'!$AB166),2)))</f>
        <v/>
      </c>
      <c r="S166" s="15" t="str">
        <f t="shared" si="50"/>
        <v/>
      </c>
      <c r="T166" s="15" t="str">
        <f>IF('2014 Quote Calculator'!$AD166="-","-",IF('2014 Quote Calculator'!$AD166="","",ROUNDUP(IF(OR('2014 Quote Calculator'!$H166=$CF$6,'2014 Quote Calculator'!$H166=$CG$6,'2014 Quote Calculator'!$H166=$CH$6,'2014 Quote Calculator'!$H166=$CI$6),'2014 Quote Calculator'!$AD166,(1-$L166)*'2014 Quote Calculator'!$AD166),2)))</f>
        <v/>
      </c>
      <c r="U166" s="15" t="str">
        <f t="shared" si="51"/>
        <v/>
      </c>
      <c r="V166" s="132"/>
      <c r="W166" s="18" t="str">
        <f t="shared" si="52"/>
        <v/>
      </c>
      <c r="X166" s="18" t="str">
        <f t="shared" si="41"/>
        <v/>
      </c>
      <c r="Y166" s="18" t="str">
        <f t="shared" si="53"/>
        <v/>
      </c>
      <c r="Z166" s="18" t="str">
        <f t="shared" si="42"/>
        <v/>
      </c>
      <c r="AA166" s="18" t="str">
        <f t="shared" si="54"/>
        <v/>
      </c>
      <c r="AB166" s="15" t="str">
        <f t="shared" si="55"/>
        <v/>
      </c>
      <c r="AC166" s="15" t="str">
        <f t="shared" si="43"/>
        <v/>
      </c>
      <c r="AD166" s="15" t="str">
        <f t="shared" si="44"/>
        <v/>
      </c>
      <c r="AE166" s="121"/>
      <c r="AF166" s="8"/>
      <c r="AG166" s="13"/>
      <c r="AH166" s="13"/>
      <c r="AI166" s="13"/>
      <c r="AJ166" s="13"/>
      <c r="AO166" s="13"/>
      <c r="BR166" s="13"/>
      <c r="BS166" s="122"/>
      <c r="BT166" s="122"/>
      <c r="BX166" s="13"/>
      <c r="BY166" s="122"/>
      <c r="BZ166" s="122"/>
      <c r="CO166" s="144"/>
      <c r="CP166" s="145"/>
    </row>
    <row r="167" spans="1:94" s="57" customFormat="1" ht="45" customHeight="1" x14ac:dyDescent="0.25">
      <c r="A167" s="83"/>
      <c r="B167" s="83"/>
      <c r="C167" s="83"/>
      <c r="D167" s="83"/>
      <c r="E167" s="83"/>
      <c r="F167" s="83"/>
      <c r="G167" s="83"/>
      <c r="H167" s="83"/>
      <c r="I167" s="83"/>
      <c r="J167" s="84" t="str">
        <f t="shared" si="45"/>
        <v/>
      </c>
      <c r="K167" s="84" t="str">
        <f t="shared" si="46"/>
        <v/>
      </c>
      <c r="L167" s="150" t="str">
        <f t="shared" si="47"/>
        <v/>
      </c>
      <c r="M167" s="150" t="str">
        <f t="shared" si="40"/>
        <v/>
      </c>
      <c r="N167" s="119"/>
      <c r="O167" s="120" t="str">
        <f t="shared" si="56"/>
        <v/>
      </c>
      <c r="P167" s="119"/>
      <c r="Q167" s="15" t="str">
        <f t="shared" si="49"/>
        <v/>
      </c>
      <c r="R167" s="15" t="str">
        <f>IF('2014 Quote Calculator'!$AB167="-","-",IF('2014 Quote Calculator'!$AB167="","",ROUNDUP(IF(OR('2014 Quote Calculator'!$E167=$CF$6,'2014 Quote Calculator'!$E167=$CG$6,'2014 Quote Calculator'!$E167=$CH$6,'2014 Quote Calculator'!$E167=$CI$6),'2014 Quote Calculator'!$AB167,(1-$L167)*'2014 Quote Calculator'!$AB167),2)))</f>
        <v/>
      </c>
      <c r="S167" s="15" t="str">
        <f t="shared" si="50"/>
        <v/>
      </c>
      <c r="T167" s="15" t="str">
        <f>IF('2014 Quote Calculator'!$AD167="-","-",IF('2014 Quote Calculator'!$AD167="","",ROUNDUP(IF(OR('2014 Quote Calculator'!$H167=$CF$6,'2014 Quote Calculator'!$H167=$CG$6,'2014 Quote Calculator'!$H167=$CH$6,'2014 Quote Calculator'!$H167=$CI$6),'2014 Quote Calculator'!$AD167,(1-$L167)*'2014 Quote Calculator'!$AD167),2)))</f>
        <v/>
      </c>
      <c r="U167" s="15" t="str">
        <f t="shared" si="51"/>
        <v/>
      </c>
      <c r="V167" s="132"/>
      <c r="W167" s="18" t="str">
        <f t="shared" si="52"/>
        <v/>
      </c>
      <c r="X167" s="18" t="str">
        <f t="shared" si="41"/>
        <v/>
      </c>
      <c r="Y167" s="18" t="str">
        <f t="shared" si="53"/>
        <v/>
      </c>
      <c r="Z167" s="18" t="str">
        <f t="shared" si="42"/>
        <v/>
      </c>
      <c r="AA167" s="18" t="str">
        <f t="shared" si="54"/>
        <v/>
      </c>
      <c r="AB167" s="15" t="str">
        <f t="shared" si="55"/>
        <v/>
      </c>
      <c r="AC167" s="15" t="str">
        <f t="shared" si="43"/>
        <v/>
      </c>
      <c r="AD167" s="15" t="str">
        <f t="shared" si="44"/>
        <v/>
      </c>
      <c r="AE167" s="121"/>
      <c r="AF167" s="8"/>
      <c r="AG167" s="13"/>
      <c r="AH167" s="13"/>
      <c r="AI167" s="13"/>
      <c r="AJ167" s="13"/>
      <c r="AO167" s="13"/>
      <c r="BR167" s="13"/>
      <c r="BS167" s="122"/>
      <c r="BT167" s="122"/>
      <c r="BX167" s="13"/>
      <c r="BY167" s="122"/>
      <c r="BZ167" s="122"/>
      <c r="CO167" s="144"/>
      <c r="CP167" s="145"/>
    </row>
    <row r="168" spans="1:94" s="57" customFormat="1" ht="45" customHeight="1" x14ac:dyDescent="0.25">
      <c r="A168" s="83"/>
      <c r="B168" s="83"/>
      <c r="C168" s="83"/>
      <c r="D168" s="83"/>
      <c r="E168" s="83"/>
      <c r="F168" s="83"/>
      <c r="G168" s="83"/>
      <c r="H168" s="83"/>
      <c r="I168" s="83"/>
      <c r="J168" s="84" t="str">
        <f t="shared" si="45"/>
        <v/>
      </c>
      <c r="K168" s="84" t="str">
        <f t="shared" si="46"/>
        <v/>
      </c>
      <c r="L168" s="150" t="str">
        <f t="shared" si="47"/>
        <v/>
      </c>
      <c r="M168" s="150" t="str">
        <f t="shared" si="40"/>
        <v/>
      </c>
      <c r="N168" s="119"/>
      <c r="O168" s="120" t="str">
        <f t="shared" si="56"/>
        <v/>
      </c>
      <c r="P168" s="119"/>
      <c r="Q168" s="15" t="str">
        <f t="shared" si="49"/>
        <v/>
      </c>
      <c r="R168" s="15" t="str">
        <f>IF('2014 Quote Calculator'!$AB168="-","-",IF('2014 Quote Calculator'!$AB168="","",ROUNDUP(IF(OR('2014 Quote Calculator'!$E168=$CF$6,'2014 Quote Calculator'!$E168=$CG$6,'2014 Quote Calculator'!$E168=$CH$6,'2014 Quote Calculator'!$E168=$CI$6),'2014 Quote Calculator'!$AB168,(1-$L168)*'2014 Quote Calculator'!$AB168),2)))</f>
        <v/>
      </c>
      <c r="S168" s="15" t="str">
        <f t="shared" si="50"/>
        <v/>
      </c>
      <c r="T168" s="15" t="str">
        <f>IF('2014 Quote Calculator'!$AD168="-","-",IF('2014 Quote Calculator'!$AD168="","",ROUNDUP(IF(OR('2014 Quote Calculator'!$H168=$CF$6,'2014 Quote Calculator'!$H168=$CG$6,'2014 Quote Calculator'!$H168=$CH$6,'2014 Quote Calculator'!$H168=$CI$6),'2014 Quote Calculator'!$AD168,(1-$L168)*'2014 Quote Calculator'!$AD168),2)))</f>
        <v/>
      </c>
      <c r="U168" s="15" t="str">
        <f t="shared" si="51"/>
        <v/>
      </c>
      <c r="V168" s="132"/>
      <c r="W168" s="18" t="str">
        <f t="shared" si="52"/>
        <v/>
      </c>
      <c r="X168" s="18" t="str">
        <f t="shared" si="41"/>
        <v/>
      </c>
      <c r="Y168" s="18" t="str">
        <f t="shared" si="53"/>
        <v/>
      </c>
      <c r="Z168" s="18" t="str">
        <f t="shared" si="42"/>
        <v/>
      </c>
      <c r="AA168" s="18" t="str">
        <f t="shared" si="54"/>
        <v/>
      </c>
      <c r="AB168" s="15" t="str">
        <f t="shared" si="55"/>
        <v/>
      </c>
      <c r="AC168" s="15" t="str">
        <f t="shared" si="43"/>
        <v/>
      </c>
      <c r="AD168" s="15" t="str">
        <f t="shared" si="44"/>
        <v/>
      </c>
      <c r="AE168" s="121"/>
      <c r="AF168" s="8"/>
      <c r="AG168" s="13"/>
      <c r="AH168" s="13"/>
      <c r="AI168" s="13"/>
      <c r="AJ168" s="13"/>
      <c r="AO168" s="13"/>
      <c r="BR168" s="13"/>
      <c r="BS168" s="122"/>
      <c r="BT168" s="122"/>
      <c r="BX168" s="13"/>
      <c r="BY168" s="122"/>
      <c r="BZ168" s="122"/>
      <c r="CO168" s="144"/>
      <c r="CP168" s="145"/>
    </row>
    <row r="169" spans="1:94" s="57" customFormat="1" ht="45" customHeight="1" x14ac:dyDescent="0.25">
      <c r="A169" s="83"/>
      <c r="B169" s="83"/>
      <c r="C169" s="83"/>
      <c r="D169" s="83"/>
      <c r="E169" s="83"/>
      <c r="F169" s="83"/>
      <c r="G169" s="83"/>
      <c r="H169" s="83"/>
      <c r="I169" s="83"/>
      <c r="J169" s="84" t="str">
        <f t="shared" si="45"/>
        <v/>
      </c>
      <c r="K169" s="84" t="str">
        <f t="shared" si="46"/>
        <v/>
      </c>
      <c r="L169" s="150" t="str">
        <f t="shared" si="47"/>
        <v/>
      </c>
      <c r="M169" s="150" t="str">
        <f t="shared" si="40"/>
        <v/>
      </c>
      <c r="N169" s="119"/>
      <c r="O169" s="120" t="str">
        <f t="shared" si="56"/>
        <v/>
      </c>
      <c r="P169" s="119"/>
      <c r="Q169" s="15" t="str">
        <f t="shared" si="49"/>
        <v/>
      </c>
      <c r="R169" s="15" t="str">
        <f>IF('2014 Quote Calculator'!$AB169="-","-",IF('2014 Quote Calculator'!$AB169="","",ROUNDUP(IF(OR('2014 Quote Calculator'!$E169=$CF$6,'2014 Quote Calculator'!$E169=$CG$6,'2014 Quote Calculator'!$E169=$CH$6,'2014 Quote Calculator'!$E169=$CI$6),'2014 Quote Calculator'!$AB169,(1-$L169)*'2014 Quote Calculator'!$AB169),2)))</f>
        <v/>
      </c>
      <c r="S169" s="15" t="str">
        <f t="shared" si="50"/>
        <v/>
      </c>
      <c r="T169" s="15" t="str">
        <f>IF('2014 Quote Calculator'!$AD169="-","-",IF('2014 Quote Calculator'!$AD169="","",ROUNDUP(IF(OR('2014 Quote Calculator'!$H169=$CF$6,'2014 Quote Calculator'!$H169=$CG$6,'2014 Quote Calculator'!$H169=$CH$6,'2014 Quote Calculator'!$H169=$CI$6),'2014 Quote Calculator'!$AD169,(1-$L169)*'2014 Quote Calculator'!$AD169),2)))</f>
        <v/>
      </c>
      <c r="U169" s="15" t="str">
        <f t="shared" si="51"/>
        <v/>
      </c>
      <c r="V169" s="132"/>
      <c r="W169" s="18" t="str">
        <f t="shared" si="52"/>
        <v/>
      </c>
      <c r="X169" s="18" t="str">
        <f t="shared" si="41"/>
        <v/>
      </c>
      <c r="Y169" s="18" t="str">
        <f t="shared" si="53"/>
        <v/>
      </c>
      <c r="Z169" s="18" t="str">
        <f t="shared" si="42"/>
        <v/>
      </c>
      <c r="AA169" s="18" t="str">
        <f t="shared" si="54"/>
        <v/>
      </c>
      <c r="AB169" s="15" t="str">
        <f t="shared" si="55"/>
        <v/>
      </c>
      <c r="AC169" s="15" t="str">
        <f t="shared" si="43"/>
        <v/>
      </c>
      <c r="AD169" s="15" t="str">
        <f t="shared" si="44"/>
        <v/>
      </c>
      <c r="AE169" s="121"/>
      <c r="AF169" s="8"/>
      <c r="AG169" s="13"/>
      <c r="AH169" s="13"/>
      <c r="AI169" s="13"/>
      <c r="AJ169" s="13"/>
      <c r="AO169" s="13"/>
      <c r="BR169" s="13"/>
      <c r="BS169" s="122"/>
      <c r="BT169" s="122"/>
      <c r="BX169" s="13"/>
      <c r="BY169" s="122"/>
      <c r="BZ169" s="122"/>
      <c r="CO169" s="144"/>
      <c r="CP169" s="145"/>
    </row>
    <row r="170" spans="1:94" s="57" customFormat="1" ht="45" customHeight="1" x14ac:dyDescent="0.25">
      <c r="A170" s="83"/>
      <c r="B170" s="83"/>
      <c r="C170" s="83"/>
      <c r="D170" s="83"/>
      <c r="E170" s="83"/>
      <c r="F170" s="83"/>
      <c r="G170" s="83"/>
      <c r="H170" s="83"/>
      <c r="I170" s="83"/>
      <c r="J170" s="84" t="str">
        <f t="shared" si="45"/>
        <v/>
      </c>
      <c r="K170" s="84" t="str">
        <f t="shared" si="46"/>
        <v/>
      </c>
      <c r="L170" s="150" t="str">
        <f t="shared" si="47"/>
        <v/>
      </c>
      <c r="M170" s="150" t="str">
        <f t="shared" si="40"/>
        <v/>
      </c>
      <c r="N170" s="119"/>
      <c r="O170" s="120" t="str">
        <f t="shared" si="56"/>
        <v/>
      </c>
      <c r="P170" s="119"/>
      <c r="Q170" s="15" t="str">
        <f t="shared" si="49"/>
        <v/>
      </c>
      <c r="R170" s="15" t="str">
        <f>IF('2014 Quote Calculator'!$AB170="-","-",IF('2014 Quote Calculator'!$AB170="","",ROUNDUP(IF(OR('2014 Quote Calculator'!$E170=$CF$6,'2014 Quote Calculator'!$E170=$CG$6,'2014 Quote Calculator'!$E170=$CH$6,'2014 Quote Calculator'!$E170=$CI$6),'2014 Quote Calculator'!$AB170,(1-$L170)*'2014 Quote Calculator'!$AB170),2)))</f>
        <v/>
      </c>
      <c r="S170" s="15" t="str">
        <f t="shared" si="50"/>
        <v/>
      </c>
      <c r="T170" s="15" t="str">
        <f>IF('2014 Quote Calculator'!$AD170="-","-",IF('2014 Quote Calculator'!$AD170="","",ROUNDUP(IF(OR('2014 Quote Calculator'!$H170=$CF$6,'2014 Quote Calculator'!$H170=$CG$6,'2014 Quote Calculator'!$H170=$CH$6,'2014 Quote Calculator'!$H170=$CI$6),'2014 Quote Calculator'!$AD170,(1-$L170)*'2014 Quote Calculator'!$AD170),2)))</f>
        <v/>
      </c>
      <c r="U170" s="15" t="str">
        <f t="shared" si="51"/>
        <v/>
      </c>
      <c r="V170" s="132"/>
      <c r="W170" s="18" t="str">
        <f t="shared" si="52"/>
        <v/>
      </c>
      <c r="X170" s="18" t="str">
        <f t="shared" si="41"/>
        <v/>
      </c>
      <c r="Y170" s="18" t="str">
        <f t="shared" si="53"/>
        <v/>
      </c>
      <c r="Z170" s="18" t="str">
        <f t="shared" si="42"/>
        <v/>
      </c>
      <c r="AA170" s="18" t="str">
        <f t="shared" si="54"/>
        <v/>
      </c>
      <c r="AB170" s="15" t="str">
        <f t="shared" si="55"/>
        <v/>
      </c>
      <c r="AC170" s="15" t="str">
        <f t="shared" si="43"/>
        <v/>
      </c>
      <c r="AD170" s="15" t="str">
        <f t="shared" si="44"/>
        <v/>
      </c>
      <c r="AE170" s="121"/>
      <c r="AF170" s="8"/>
      <c r="AG170" s="13"/>
      <c r="AH170" s="13"/>
      <c r="AI170" s="13"/>
      <c r="AJ170" s="13"/>
      <c r="AO170" s="13"/>
      <c r="BR170" s="13"/>
      <c r="BS170" s="122"/>
      <c r="BT170" s="122"/>
      <c r="BX170" s="13"/>
      <c r="BY170" s="122"/>
      <c r="BZ170" s="122"/>
      <c r="CO170" s="144"/>
      <c r="CP170" s="145"/>
    </row>
    <row r="171" spans="1:94" s="57" customFormat="1" ht="45" customHeight="1" x14ac:dyDescent="0.25">
      <c r="A171" s="83"/>
      <c r="B171" s="83"/>
      <c r="C171" s="83"/>
      <c r="D171" s="83"/>
      <c r="E171" s="83"/>
      <c r="F171" s="83"/>
      <c r="G171" s="83"/>
      <c r="H171" s="83"/>
      <c r="I171" s="83"/>
      <c r="J171" s="84" t="str">
        <f t="shared" si="45"/>
        <v/>
      </c>
      <c r="K171" s="84" t="str">
        <f t="shared" si="46"/>
        <v/>
      </c>
      <c r="L171" s="150" t="str">
        <f t="shared" si="47"/>
        <v/>
      </c>
      <c r="M171" s="150" t="str">
        <f t="shared" si="40"/>
        <v/>
      </c>
      <c r="N171" s="119"/>
      <c r="O171" s="120" t="str">
        <f t="shared" si="56"/>
        <v/>
      </c>
      <c r="P171" s="119"/>
      <c r="Q171" s="15" t="str">
        <f t="shared" si="49"/>
        <v/>
      </c>
      <c r="R171" s="15" t="str">
        <f>IF('2014 Quote Calculator'!$AB171="-","-",IF('2014 Quote Calculator'!$AB171="","",ROUNDUP(IF(OR('2014 Quote Calculator'!$E171=$CF$6,'2014 Quote Calculator'!$E171=$CG$6,'2014 Quote Calculator'!$E171=$CH$6,'2014 Quote Calculator'!$E171=$CI$6),'2014 Quote Calculator'!$AB171,(1-$L171)*'2014 Quote Calculator'!$AB171),2)))</f>
        <v/>
      </c>
      <c r="S171" s="15" t="str">
        <f t="shared" si="50"/>
        <v/>
      </c>
      <c r="T171" s="15" t="str">
        <f>IF('2014 Quote Calculator'!$AD171="-","-",IF('2014 Quote Calculator'!$AD171="","",ROUNDUP(IF(OR('2014 Quote Calculator'!$H171=$CF$6,'2014 Quote Calculator'!$H171=$CG$6,'2014 Quote Calculator'!$H171=$CH$6,'2014 Quote Calculator'!$H171=$CI$6),'2014 Quote Calculator'!$AD171,(1-$L171)*'2014 Quote Calculator'!$AD171),2)))</f>
        <v/>
      </c>
      <c r="U171" s="15" t="str">
        <f t="shared" si="51"/>
        <v/>
      </c>
      <c r="V171" s="132"/>
      <c r="W171" s="18" t="str">
        <f t="shared" si="52"/>
        <v/>
      </c>
      <c r="X171" s="18" t="str">
        <f t="shared" si="41"/>
        <v/>
      </c>
      <c r="Y171" s="18" t="str">
        <f t="shared" si="53"/>
        <v/>
      </c>
      <c r="Z171" s="18" t="str">
        <f t="shared" si="42"/>
        <v/>
      </c>
      <c r="AA171" s="18" t="str">
        <f t="shared" si="54"/>
        <v/>
      </c>
      <c r="AB171" s="15" t="str">
        <f t="shared" si="55"/>
        <v/>
      </c>
      <c r="AC171" s="15" t="str">
        <f t="shared" si="43"/>
        <v/>
      </c>
      <c r="AD171" s="15" t="str">
        <f t="shared" si="44"/>
        <v/>
      </c>
      <c r="AE171" s="121"/>
      <c r="AF171" s="8"/>
      <c r="AG171" s="13"/>
      <c r="AH171" s="13"/>
      <c r="AI171" s="13"/>
      <c r="AJ171" s="13"/>
      <c r="AO171" s="13"/>
      <c r="BR171" s="13"/>
      <c r="BS171" s="122"/>
      <c r="BT171" s="122"/>
      <c r="BX171" s="13"/>
      <c r="BY171" s="122"/>
      <c r="BZ171" s="122"/>
      <c r="CO171" s="144"/>
      <c r="CP171" s="145"/>
    </row>
    <row r="172" spans="1:94" s="57" customFormat="1" ht="45" customHeight="1" x14ac:dyDescent="0.25">
      <c r="A172" s="83"/>
      <c r="B172" s="83"/>
      <c r="C172" s="83"/>
      <c r="D172" s="83"/>
      <c r="E172" s="83"/>
      <c r="F172" s="83"/>
      <c r="G172" s="83"/>
      <c r="H172" s="83"/>
      <c r="I172" s="83"/>
      <c r="J172" s="84" t="str">
        <f t="shared" si="45"/>
        <v/>
      </c>
      <c r="K172" s="84" t="str">
        <f t="shared" si="46"/>
        <v/>
      </c>
      <c r="L172" s="150" t="str">
        <f t="shared" si="47"/>
        <v/>
      </c>
      <c r="M172" s="150" t="str">
        <f t="shared" si="40"/>
        <v/>
      </c>
      <c r="N172" s="119"/>
      <c r="O172" s="120" t="str">
        <f t="shared" si="56"/>
        <v/>
      </c>
      <c r="P172" s="119"/>
      <c r="Q172" s="15" t="str">
        <f t="shared" si="49"/>
        <v/>
      </c>
      <c r="R172" s="15" t="str">
        <f>IF('2014 Quote Calculator'!$AB172="-","-",IF('2014 Quote Calculator'!$AB172="","",ROUNDUP(IF(OR('2014 Quote Calculator'!$E172=$CF$6,'2014 Quote Calculator'!$E172=$CG$6,'2014 Quote Calculator'!$E172=$CH$6,'2014 Quote Calculator'!$E172=$CI$6),'2014 Quote Calculator'!$AB172,(1-$L172)*'2014 Quote Calculator'!$AB172),2)))</f>
        <v/>
      </c>
      <c r="S172" s="15" t="str">
        <f t="shared" si="50"/>
        <v/>
      </c>
      <c r="T172" s="15" t="str">
        <f>IF('2014 Quote Calculator'!$AD172="-","-",IF('2014 Quote Calculator'!$AD172="","",ROUNDUP(IF(OR('2014 Quote Calculator'!$H172=$CF$6,'2014 Quote Calculator'!$H172=$CG$6,'2014 Quote Calculator'!$H172=$CH$6,'2014 Quote Calculator'!$H172=$CI$6),'2014 Quote Calculator'!$AD172,(1-$L172)*'2014 Quote Calculator'!$AD172),2)))</f>
        <v/>
      </c>
      <c r="U172" s="15" t="str">
        <f t="shared" si="51"/>
        <v/>
      </c>
      <c r="V172" s="132"/>
      <c r="W172" s="18" t="str">
        <f t="shared" si="52"/>
        <v/>
      </c>
      <c r="X172" s="18" t="str">
        <f t="shared" si="41"/>
        <v/>
      </c>
      <c r="Y172" s="18" t="str">
        <f t="shared" si="53"/>
        <v/>
      </c>
      <c r="Z172" s="18" t="str">
        <f t="shared" si="42"/>
        <v/>
      </c>
      <c r="AA172" s="18" t="str">
        <f t="shared" si="54"/>
        <v/>
      </c>
      <c r="AB172" s="15" t="str">
        <f t="shared" si="55"/>
        <v/>
      </c>
      <c r="AC172" s="15" t="str">
        <f t="shared" si="43"/>
        <v/>
      </c>
      <c r="AD172" s="15" t="str">
        <f t="shared" si="44"/>
        <v/>
      </c>
      <c r="AE172" s="121"/>
      <c r="AF172" s="8"/>
      <c r="AG172" s="13"/>
      <c r="AH172" s="13"/>
      <c r="AI172" s="13"/>
      <c r="AJ172" s="13"/>
      <c r="AO172" s="13"/>
      <c r="BR172" s="13"/>
      <c r="BS172" s="122"/>
      <c r="BT172" s="122"/>
      <c r="BX172" s="13"/>
      <c r="BY172" s="122"/>
      <c r="BZ172" s="122"/>
      <c r="CO172" s="144"/>
      <c r="CP172" s="145"/>
    </row>
    <row r="173" spans="1:94" s="57" customFormat="1" ht="45" customHeight="1" x14ac:dyDescent="0.25">
      <c r="A173" s="83"/>
      <c r="B173" s="83"/>
      <c r="C173" s="83"/>
      <c r="D173" s="83"/>
      <c r="E173" s="83"/>
      <c r="F173" s="83"/>
      <c r="G173" s="83"/>
      <c r="H173" s="83"/>
      <c r="I173" s="83"/>
      <c r="J173" s="84" t="str">
        <f t="shared" si="45"/>
        <v/>
      </c>
      <c r="K173" s="84" t="str">
        <f t="shared" si="46"/>
        <v/>
      </c>
      <c r="L173" s="150" t="str">
        <f t="shared" si="47"/>
        <v/>
      </c>
      <c r="M173" s="150" t="str">
        <f t="shared" si="40"/>
        <v/>
      </c>
      <c r="N173" s="119"/>
      <c r="O173" s="120" t="str">
        <f t="shared" si="56"/>
        <v/>
      </c>
      <c r="P173" s="119"/>
      <c r="Q173" s="15" t="str">
        <f t="shared" si="49"/>
        <v/>
      </c>
      <c r="R173" s="15" t="str">
        <f>IF('2014 Quote Calculator'!$AB173="-","-",IF('2014 Quote Calculator'!$AB173="","",ROUNDUP(IF(OR('2014 Quote Calculator'!$E173=$CF$6,'2014 Quote Calculator'!$E173=$CG$6,'2014 Quote Calculator'!$E173=$CH$6,'2014 Quote Calculator'!$E173=$CI$6),'2014 Quote Calculator'!$AB173,(1-$L173)*'2014 Quote Calculator'!$AB173),2)))</f>
        <v/>
      </c>
      <c r="S173" s="15" t="str">
        <f t="shared" si="50"/>
        <v/>
      </c>
      <c r="T173" s="15" t="str">
        <f>IF('2014 Quote Calculator'!$AD173="-","-",IF('2014 Quote Calculator'!$AD173="","",ROUNDUP(IF(OR('2014 Quote Calculator'!$H173=$CF$6,'2014 Quote Calculator'!$H173=$CG$6,'2014 Quote Calculator'!$H173=$CH$6,'2014 Quote Calculator'!$H173=$CI$6),'2014 Quote Calculator'!$AD173,(1-$L173)*'2014 Quote Calculator'!$AD173),2)))</f>
        <v/>
      </c>
      <c r="U173" s="15" t="str">
        <f t="shared" si="51"/>
        <v/>
      </c>
      <c r="V173" s="132"/>
      <c r="W173" s="18" t="str">
        <f t="shared" si="52"/>
        <v/>
      </c>
      <c r="X173" s="18" t="str">
        <f t="shared" si="41"/>
        <v/>
      </c>
      <c r="Y173" s="18" t="str">
        <f t="shared" si="53"/>
        <v/>
      </c>
      <c r="Z173" s="18" t="str">
        <f t="shared" si="42"/>
        <v/>
      </c>
      <c r="AA173" s="18" t="str">
        <f t="shared" si="54"/>
        <v/>
      </c>
      <c r="AB173" s="15" t="str">
        <f t="shared" si="55"/>
        <v/>
      </c>
      <c r="AC173" s="15" t="str">
        <f t="shared" si="43"/>
        <v/>
      </c>
      <c r="AD173" s="15" t="str">
        <f t="shared" si="44"/>
        <v/>
      </c>
      <c r="AE173" s="121"/>
      <c r="AF173" s="8"/>
      <c r="AG173" s="13"/>
      <c r="AH173" s="13"/>
      <c r="AI173" s="13"/>
      <c r="AJ173" s="13"/>
      <c r="AO173" s="13"/>
      <c r="BR173" s="13"/>
      <c r="BS173" s="122"/>
      <c r="BT173" s="122"/>
      <c r="BX173" s="13"/>
      <c r="BY173" s="122"/>
      <c r="BZ173" s="122"/>
      <c r="CO173" s="144"/>
      <c r="CP173" s="145"/>
    </row>
    <row r="174" spans="1:94" s="57" customFormat="1" ht="45" customHeight="1" x14ac:dyDescent="0.25">
      <c r="A174" s="83"/>
      <c r="B174" s="83"/>
      <c r="C174" s="83"/>
      <c r="D174" s="83"/>
      <c r="E174" s="83"/>
      <c r="F174" s="83"/>
      <c r="G174" s="83"/>
      <c r="H174" s="83"/>
      <c r="I174" s="83"/>
      <c r="J174" s="84" t="str">
        <f t="shared" si="45"/>
        <v/>
      </c>
      <c r="K174" s="84" t="str">
        <f t="shared" si="46"/>
        <v/>
      </c>
      <c r="L174" s="150" t="str">
        <f t="shared" si="47"/>
        <v/>
      </c>
      <c r="M174" s="150" t="str">
        <f t="shared" si="40"/>
        <v/>
      </c>
      <c r="N174" s="119"/>
      <c r="O174" s="120" t="str">
        <f t="shared" si="56"/>
        <v/>
      </c>
      <c r="P174" s="119"/>
      <c r="Q174" s="15" t="str">
        <f t="shared" si="49"/>
        <v/>
      </c>
      <c r="R174" s="15" t="str">
        <f>IF('2014 Quote Calculator'!$AB174="-","-",IF('2014 Quote Calculator'!$AB174="","",ROUNDUP(IF(OR('2014 Quote Calculator'!$E174=$CF$6,'2014 Quote Calculator'!$E174=$CG$6,'2014 Quote Calculator'!$E174=$CH$6,'2014 Quote Calculator'!$E174=$CI$6),'2014 Quote Calculator'!$AB174,(1-$L174)*'2014 Quote Calculator'!$AB174),2)))</f>
        <v/>
      </c>
      <c r="S174" s="15" t="str">
        <f t="shared" si="50"/>
        <v/>
      </c>
      <c r="T174" s="15" t="str">
        <f>IF('2014 Quote Calculator'!$AD174="-","-",IF('2014 Quote Calculator'!$AD174="","",ROUNDUP(IF(OR('2014 Quote Calculator'!$H174=$CF$6,'2014 Quote Calculator'!$H174=$CG$6,'2014 Quote Calculator'!$H174=$CH$6,'2014 Quote Calculator'!$H174=$CI$6),'2014 Quote Calculator'!$AD174,(1-$L174)*'2014 Quote Calculator'!$AD174),2)))</f>
        <v/>
      </c>
      <c r="U174" s="15" t="str">
        <f t="shared" si="51"/>
        <v/>
      </c>
      <c r="V174" s="132"/>
      <c r="W174" s="18" t="str">
        <f t="shared" si="52"/>
        <v/>
      </c>
      <c r="X174" s="18" t="str">
        <f t="shared" si="41"/>
        <v/>
      </c>
      <c r="Y174" s="18" t="str">
        <f t="shared" si="53"/>
        <v/>
      </c>
      <c r="Z174" s="18" t="str">
        <f t="shared" si="42"/>
        <v/>
      </c>
      <c r="AA174" s="18" t="str">
        <f t="shared" si="54"/>
        <v/>
      </c>
      <c r="AB174" s="15" t="str">
        <f t="shared" si="55"/>
        <v/>
      </c>
      <c r="AC174" s="15" t="str">
        <f t="shared" si="43"/>
        <v/>
      </c>
      <c r="AD174" s="15" t="str">
        <f t="shared" si="44"/>
        <v/>
      </c>
      <c r="AE174" s="121"/>
      <c r="AF174" s="8"/>
      <c r="AG174" s="13"/>
      <c r="AH174" s="13"/>
      <c r="AI174" s="13"/>
      <c r="AJ174" s="13"/>
      <c r="AO174" s="13"/>
      <c r="BR174" s="13"/>
      <c r="BS174" s="122"/>
      <c r="BT174" s="122"/>
      <c r="BX174" s="13"/>
      <c r="BY174" s="122"/>
      <c r="BZ174" s="122"/>
      <c r="CO174" s="144"/>
      <c r="CP174" s="145"/>
    </row>
    <row r="175" spans="1:94" s="57" customFormat="1" ht="45" customHeight="1" x14ac:dyDescent="0.25">
      <c r="A175" s="83"/>
      <c r="B175" s="83"/>
      <c r="C175" s="83"/>
      <c r="D175" s="83"/>
      <c r="E175" s="83"/>
      <c r="F175" s="83"/>
      <c r="G175" s="83"/>
      <c r="H175" s="83"/>
      <c r="I175" s="83"/>
      <c r="J175" s="84" t="str">
        <f t="shared" si="45"/>
        <v/>
      </c>
      <c r="K175" s="84" t="str">
        <f t="shared" si="46"/>
        <v/>
      </c>
      <c r="L175" s="150" t="str">
        <f t="shared" si="47"/>
        <v/>
      </c>
      <c r="M175" s="150" t="str">
        <f t="shared" si="40"/>
        <v/>
      </c>
      <c r="N175" s="119"/>
      <c r="O175" s="120" t="str">
        <f t="shared" si="56"/>
        <v/>
      </c>
      <c r="P175" s="119"/>
      <c r="Q175" s="15" t="str">
        <f t="shared" si="49"/>
        <v/>
      </c>
      <c r="R175" s="15" t="str">
        <f>IF('2014 Quote Calculator'!$AB175="-","-",IF('2014 Quote Calculator'!$AB175="","",ROUNDUP(IF(OR('2014 Quote Calculator'!$E175=$CF$6,'2014 Quote Calculator'!$E175=$CG$6,'2014 Quote Calculator'!$E175=$CH$6,'2014 Quote Calculator'!$E175=$CI$6),'2014 Quote Calculator'!$AB175,(1-$L175)*'2014 Quote Calculator'!$AB175),2)))</f>
        <v/>
      </c>
      <c r="S175" s="15" t="str">
        <f t="shared" si="50"/>
        <v/>
      </c>
      <c r="T175" s="15" t="str">
        <f>IF('2014 Quote Calculator'!$AD175="-","-",IF('2014 Quote Calculator'!$AD175="","",ROUNDUP(IF(OR('2014 Quote Calculator'!$H175=$CF$6,'2014 Quote Calculator'!$H175=$CG$6,'2014 Quote Calculator'!$H175=$CH$6,'2014 Quote Calculator'!$H175=$CI$6),'2014 Quote Calculator'!$AD175,(1-$L175)*'2014 Quote Calculator'!$AD175),2)))</f>
        <v/>
      </c>
      <c r="U175" s="15" t="str">
        <f t="shared" si="51"/>
        <v/>
      </c>
      <c r="V175" s="132"/>
      <c r="W175" s="18" t="str">
        <f t="shared" si="52"/>
        <v/>
      </c>
      <c r="X175" s="18" t="str">
        <f t="shared" si="41"/>
        <v/>
      </c>
      <c r="Y175" s="18" t="str">
        <f t="shared" si="53"/>
        <v/>
      </c>
      <c r="Z175" s="18" t="str">
        <f t="shared" si="42"/>
        <v/>
      </c>
      <c r="AA175" s="18" t="str">
        <f t="shared" si="54"/>
        <v/>
      </c>
      <c r="AB175" s="15" t="str">
        <f t="shared" si="55"/>
        <v/>
      </c>
      <c r="AC175" s="15" t="str">
        <f t="shared" si="43"/>
        <v/>
      </c>
      <c r="AD175" s="15" t="str">
        <f t="shared" si="44"/>
        <v/>
      </c>
      <c r="AE175" s="121"/>
      <c r="AF175" s="8"/>
      <c r="AG175" s="13"/>
      <c r="AH175" s="13"/>
      <c r="AI175" s="13"/>
      <c r="AJ175" s="13"/>
      <c r="AO175" s="13"/>
      <c r="BR175" s="13"/>
      <c r="BS175" s="122"/>
      <c r="BT175" s="122"/>
      <c r="BX175" s="13"/>
      <c r="BY175" s="122"/>
      <c r="BZ175" s="122"/>
      <c r="CO175" s="144"/>
      <c r="CP175" s="145"/>
    </row>
    <row r="176" spans="1:94" s="57" customFormat="1" ht="45" customHeight="1" x14ac:dyDescent="0.25">
      <c r="A176" s="83"/>
      <c r="B176" s="83"/>
      <c r="C176" s="83"/>
      <c r="D176" s="83"/>
      <c r="E176" s="83"/>
      <c r="F176" s="83"/>
      <c r="G176" s="83"/>
      <c r="H176" s="83"/>
      <c r="I176" s="83"/>
      <c r="J176" s="84" t="str">
        <f t="shared" si="45"/>
        <v/>
      </c>
      <c r="K176" s="84" t="str">
        <f t="shared" si="46"/>
        <v/>
      </c>
      <c r="L176" s="150" t="str">
        <f t="shared" si="47"/>
        <v/>
      </c>
      <c r="M176" s="150" t="str">
        <f t="shared" si="40"/>
        <v/>
      </c>
      <c r="N176" s="119"/>
      <c r="O176" s="120" t="str">
        <f t="shared" si="56"/>
        <v/>
      </c>
      <c r="P176" s="119"/>
      <c r="Q176" s="15" t="str">
        <f t="shared" si="49"/>
        <v/>
      </c>
      <c r="R176" s="15" t="str">
        <f>IF('2014 Quote Calculator'!$AB176="-","-",IF('2014 Quote Calculator'!$AB176="","",ROUNDUP(IF(OR('2014 Quote Calculator'!$E176=$CF$6,'2014 Quote Calculator'!$E176=$CG$6,'2014 Quote Calculator'!$E176=$CH$6,'2014 Quote Calculator'!$E176=$CI$6),'2014 Quote Calculator'!$AB176,(1-$L176)*'2014 Quote Calculator'!$AB176),2)))</f>
        <v/>
      </c>
      <c r="S176" s="15" t="str">
        <f t="shared" si="50"/>
        <v/>
      </c>
      <c r="T176" s="15" t="str">
        <f>IF('2014 Quote Calculator'!$AD176="-","-",IF('2014 Quote Calculator'!$AD176="","",ROUNDUP(IF(OR('2014 Quote Calculator'!$H176=$CF$6,'2014 Quote Calculator'!$H176=$CG$6,'2014 Quote Calculator'!$H176=$CH$6,'2014 Quote Calculator'!$H176=$CI$6),'2014 Quote Calculator'!$AD176,(1-$L176)*'2014 Quote Calculator'!$AD176),2)))</f>
        <v/>
      </c>
      <c r="U176" s="15" t="str">
        <f t="shared" si="51"/>
        <v/>
      </c>
      <c r="V176" s="132"/>
      <c r="W176" s="18" t="str">
        <f t="shared" si="52"/>
        <v/>
      </c>
      <c r="X176" s="18" t="str">
        <f t="shared" si="41"/>
        <v/>
      </c>
      <c r="Y176" s="18" t="str">
        <f t="shared" si="53"/>
        <v/>
      </c>
      <c r="Z176" s="18" t="str">
        <f t="shared" si="42"/>
        <v/>
      </c>
      <c r="AA176" s="18" t="str">
        <f t="shared" si="54"/>
        <v/>
      </c>
      <c r="AB176" s="15" t="str">
        <f t="shared" si="55"/>
        <v/>
      </c>
      <c r="AC176" s="15" t="str">
        <f t="shared" si="43"/>
        <v/>
      </c>
      <c r="AD176" s="15" t="str">
        <f t="shared" si="44"/>
        <v/>
      </c>
      <c r="AE176" s="121"/>
      <c r="AF176" s="8"/>
      <c r="AG176" s="13"/>
      <c r="AH176" s="13"/>
      <c r="AI176" s="13"/>
      <c r="AJ176" s="13"/>
      <c r="AO176" s="13"/>
      <c r="BR176" s="13"/>
      <c r="BS176" s="122"/>
      <c r="BT176" s="122"/>
      <c r="BX176" s="13"/>
      <c r="BY176" s="122"/>
      <c r="BZ176" s="122"/>
      <c r="CO176" s="144"/>
      <c r="CP176" s="145"/>
    </row>
    <row r="177" spans="1:94" s="57" customFormat="1" ht="45" customHeight="1" x14ac:dyDescent="0.25">
      <c r="A177" s="83"/>
      <c r="B177" s="83"/>
      <c r="C177" s="83"/>
      <c r="D177" s="83"/>
      <c r="E177" s="83"/>
      <c r="F177" s="83"/>
      <c r="G177" s="83"/>
      <c r="H177" s="83"/>
      <c r="I177" s="83"/>
      <c r="J177" s="84" t="str">
        <f t="shared" si="45"/>
        <v/>
      </c>
      <c r="K177" s="84" t="str">
        <f t="shared" si="46"/>
        <v/>
      </c>
      <c r="L177" s="150" t="str">
        <f t="shared" si="47"/>
        <v/>
      </c>
      <c r="M177" s="150" t="str">
        <f t="shared" si="40"/>
        <v/>
      </c>
      <c r="N177" s="119"/>
      <c r="O177" s="120" t="str">
        <f t="shared" si="56"/>
        <v/>
      </c>
      <c r="P177" s="119"/>
      <c r="Q177" s="15" t="str">
        <f t="shared" si="49"/>
        <v/>
      </c>
      <c r="R177" s="15" t="str">
        <f>IF('2014 Quote Calculator'!$AB177="-","-",IF('2014 Quote Calculator'!$AB177="","",ROUNDUP(IF(OR('2014 Quote Calculator'!$E177=$CF$6,'2014 Quote Calculator'!$E177=$CG$6,'2014 Quote Calculator'!$E177=$CH$6,'2014 Quote Calculator'!$E177=$CI$6),'2014 Quote Calculator'!$AB177,(1-$L177)*'2014 Quote Calculator'!$AB177),2)))</f>
        <v/>
      </c>
      <c r="S177" s="15" t="str">
        <f t="shared" si="50"/>
        <v/>
      </c>
      <c r="T177" s="15" t="str">
        <f>IF('2014 Quote Calculator'!$AD177="-","-",IF('2014 Quote Calculator'!$AD177="","",ROUNDUP(IF(OR('2014 Quote Calculator'!$H177=$CF$6,'2014 Quote Calculator'!$H177=$CG$6,'2014 Quote Calculator'!$H177=$CH$6,'2014 Quote Calculator'!$H177=$CI$6),'2014 Quote Calculator'!$AD177,(1-$L177)*'2014 Quote Calculator'!$AD177),2)))</f>
        <v/>
      </c>
      <c r="U177" s="15" t="str">
        <f t="shared" si="51"/>
        <v/>
      </c>
      <c r="V177" s="132"/>
      <c r="W177" s="18" t="str">
        <f t="shared" si="52"/>
        <v/>
      </c>
      <c r="X177" s="18" t="str">
        <f t="shared" si="41"/>
        <v/>
      </c>
      <c r="Y177" s="18" t="str">
        <f t="shared" si="53"/>
        <v/>
      </c>
      <c r="Z177" s="18" t="str">
        <f t="shared" si="42"/>
        <v/>
      </c>
      <c r="AA177" s="18" t="str">
        <f t="shared" si="54"/>
        <v/>
      </c>
      <c r="AB177" s="15" t="str">
        <f t="shared" si="55"/>
        <v/>
      </c>
      <c r="AC177" s="15" t="str">
        <f t="shared" si="43"/>
        <v/>
      </c>
      <c r="AD177" s="15" t="str">
        <f t="shared" si="44"/>
        <v/>
      </c>
      <c r="AE177" s="121"/>
      <c r="AF177" s="8"/>
      <c r="AG177" s="13"/>
      <c r="AH177" s="13"/>
      <c r="AI177" s="13"/>
      <c r="AJ177" s="13"/>
      <c r="AO177" s="13"/>
      <c r="BR177" s="13"/>
      <c r="BS177" s="122"/>
      <c r="BT177" s="122"/>
      <c r="BX177" s="13"/>
      <c r="BY177" s="122"/>
      <c r="BZ177" s="122"/>
      <c r="CO177" s="144"/>
      <c r="CP177" s="145"/>
    </row>
    <row r="178" spans="1:94" s="57" customFormat="1" ht="45" customHeight="1" x14ac:dyDescent="0.25">
      <c r="A178" s="83"/>
      <c r="B178" s="83"/>
      <c r="C178" s="83"/>
      <c r="D178" s="83"/>
      <c r="E178" s="83"/>
      <c r="F178" s="83"/>
      <c r="G178" s="83"/>
      <c r="H178" s="83"/>
      <c r="I178" s="83"/>
      <c r="J178" s="84" t="str">
        <f t="shared" si="45"/>
        <v/>
      </c>
      <c r="K178" s="84" t="str">
        <f t="shared" si="46"/>
        <v/>
      </c>
      <c r="L178" s="150" t="str">
        <f t="shared" si="47"/>
        <v/>
      </c>
      <c r="M178" s="150" t="str">
        <f t="shared" si="40"/>
        <v/>
      </c>
      <c r="N178" s="119"/>
      <c r="O178" s="120" t="str">
        <f t="shared" si="56"/>
        <v/>
      </c>
      <c r="P178" s="119"/>
      <c r="Q178" s="15" t="str">
        <f t="shared" si="49"/>
        <v/>
      </c>
      <c r="R178" s="15" t="str">
        <f>IF('2014 Quote Calculator'!$AB178="-","-",IF('2014 Quote Calculator'!$AB178="","",ROUNDUP(IF(OR('2014 Quote Calculator'!$E178=$CF$6,'2014 Quote Calculator'!$E178=$CG$6,'2014 Quote Calculator'!$E178=$CH$6,'2014 Quote Calculator'!$E178=$CI$6),'2014 Quote Calculator'!$AB178,(1-$L178)*'2014 Quote Calculator'!$AB178),2)))</f>
        <v/>
      </c>
      <c r="S178" s="15" t="str">
        <f t="shared" si="50"/>
        <v/>
      </c>
      <c r="T178" s="15" t="str">
        <f>IF('2014 Quote Calculator'!$AD178="-","-",IF('2014 Quote Calculator'!$AD178="","",ROUNDUP(IF(OR('2014 Quote Calculator'!$H178=$CF$6,'2014 Quote Calculator'!$H178=$CG$6,'2014 Quote Calculator'!$H178=$CH$6,'2014 Quote Calculator'!$H178=$CI$6),'2014 Quote Calculator'!$AD178,(1-$L178)*'2014 Quote Calculator'!$AD178),2)))</f>
        <v/>
      </c>
      <c r="U178" s="15" t="str">
        <f t="shared" si="51"/>
        <v/>
      </c>
      <c r="V178" s="132"/>
      <c r="W178" s="18" t="str">
        <f t="shared" si="52"/>
        <v/>
      </c>
      <c r="X178" s="18" t="str">
        <f t="shared" si="41"/>
        <v/>
      </c>
      <c r="Y178" s="18" t="str">
        <f t="shared" si="53"/>
        <v/>
      </c>
      <c r="Z178" s="18" t="str">
        <f t="shared" si="42"/>
        <v/>
      </c>
      <c r="AA178" s="18" t="str">
        <f t="shared" si="54"/>
        <v/>
      </c>
      <c r="AB178" s="15" t="str">
        <f t="shared" si="55"/>
        <v/>
      </c>
      <c r="AC178" s="15" t="str">
        <f t="shared" si="43"/>
        <v/>
      </c>
      <c r="AD178" s="15" t="str">
        <f t="shared" si="44"/>
        <v/>
      </c>
      <c r="AE178" s="121"/>
      <c r="AF178" s="8"/>
      <c r="AG178" s="13"/>
      <c r="AH178" s="13"/>
      <c r="AI178" s="13"/>
      <c r="AJ178" s="13"/>
      <c r="AO178" s="13"/>
      <c r="BR178" s="13"/>
      <c r="BS178" s="122"/>
      <c r="BT178" s="122"/>
      <c r="BX178" s="13"/>
      <c r="BY178" s="122"/>
      <c r="BZ178" s="122"/>
      <c r="CO178" s="144"/>
      <c r="CP178" s="145"/>
    </row>
    <row r="179" spans="1:94" s="57" customFormat="1" ht="45" customHeight="1" x14ac:dyDescent="0.25">
      <c r="A179" s="83"/>
      <c r="B179" s="83"/>
      <c r="C179" s="83"/>
      <c r="D179" s="83"/>
      <c r="E179" s="83"/>
      <c r="F179" s="83"/>
      <c r="G179" s="83"/>
      <c r="H179" s="83"/>
      <c r="I179" s="83"/>
      <c r="J179" s="84" t="str">
        <f t="shared" si="45"/>
        <v/>
      </c>
      <c r="K179" s="84" t="str">
        <f t="shared" si="46"/>
        <v/>
      </c>
      <c r="L179" s="150" t="str">
        <f t="shared" si="47"/>
        <v/>
      </c>
      <c r="M179" s="150" t="str">
        <f t="shared" si="40"/>
        <v/>
      </c>
      <c r="N179" s="119"/>
      <c r="O179" s="120" t="str">
        <f t="shared" si="56"/>
        <v/>
      </c>
      <c r="P179" s="119"/>
      <c r="Q179" s="15" t="str">
        <f t="shared" si="49"/>
        <v/>
      </c>
      <c r="R179" s="15" t="str">
        <f>IF('2014 Quote Calculator'!$AB179="-","-",IF('2014 Quote Calculator'!$AB179="","",ROUNDUP(IF(OR('2014 Quote Calculator'!$E179=$CF$6,'2014 Quote Calculator'!$E179=$CG$6,'2014 Quote Calculator'!$E179=$CH$6,'2014 Quote Calculator'!$E179=$CI$6),'2014 Quote Calculator'!$AB179,(1-$L179)*'2014 Quote Calculator'!$AB179),2)))</f>
        <v/>
      </c>
      <c r="S179" s="15" t="str">
        <f t="shared" si="50"/>
        <v/>
      </c>
      <c r="T179" s="15" t="str">
        <f>IF('2014 Quote Calculator'!$AD179="-","-",IF('2014 Quote Calculator'!$AD179="","",ROUNDUP(IF(OR('2014 Quote Calculator'!$H179=$CF$6,'2014 Quote Calculator'!$H179=$CG$6,'2014 Quote Calculator'!$H179=$CH$6,'2014 Quote Calculator'!$H179=$CI$6),'2014 Quote Calculator'!$AD179,(1-$L179)*'2014 Quote Calculator'!$AD179),2)))</f>
        <v/>
      </c>
      <c r="U179" s="15" t="str">
        <f t="shared" si="51"/>
        <v/>
      </c>
      <c r="V179" s="132"/>
      <c r="W179" s="18" t="str">
        <f t="shared" si="52"/>
        <v/>
      </c>
      <c r="X179" s="18" t="str">
        <f t="shared" si="41"/>
        <v/>
      </c>
      <c r="Y179" s="18" t="str">
        <f t="shared" si="53"/>
        <v/>
      </c>
      <c r="Z179" s="18" t="str">
        <f t="shared" si="42"/>
        <v/>
      </c>
      <c r="AA179" s="18" t="str">
        <f t="shared" si="54"/>
        <v/>
      </c>
      <c r="AB179" s="15" t="str">
        <f t="shared" si="55"/>
        <v/>
      </c>
      <c r="AC179" s="15" t="str">
        <f t="shared" si="43"/>
        <v/>
      </c>
      <c r="AD179" s="15" t="str">
        <f t="shared" si="44"/>
        <v/>
      </c>
      <c r="AE179" s="121"/>
      <c r="AF179" s="8"/>
      <c r="AG179" s="13"/>
      <c r="AH179" s="13"/>
      <c r="AI179" s="13"/>
      <c r="AJ179" s="13"/>
      <c r="AO179" s="13"/>
      <c r="BR179" s="13"/>
      <c r="BS179" s="122"/>
      <c r="BT179" s="122"/>
      <c r="BX179" s="13"/>
      <c r="BY179" s="122"/>
      <c r="BZ179" s="122"/>
      <c r="CO179" s="144"/>
      <c r="CP179" s="145"/>
    </row>
    <row r="180" spans="1:94" s="57" customFormat="1" ht="45" customHeight="1" x14ac:dyDescent="0.25">
      <c r="A180" s="83"/>
      <c r="B180" s="83"/>
      <c r="C180" s="83"/>
      <c r="D180" s="83"/>
      <c r="E180" s="83"/>
      <c r="F180" s="83"/>
      <c r="G180" s="83"/>
      <c r="H180" s="83"/>
      <c r="I180" s="83"/>
      <c r="J180" s="84" t="str">
        <f t="shared" si="45"/>
        <v/>
      </c>
      <c r="K180" s="84" t="str">
        <f t="shared" si="46"/>
        <v/>
      </c>
      <c r="L180" s="150" t="str">
        <f t="shared" si="47"/>
        <v/>
      </c>
      <c r="M180" s="150" t="str">
        <f t="shared" si="40"/>
        <v/>
      </c>
      <c r="N180" s="119"/>
      <c r="O180" s="120" t="str">
        <f t="shared" ref="O180:O183" si="57">IF(AND($E180="",$G180="",$H180="",$F180=""),"",IF(AND(OR($E180=$AG$6,$E180=$AH$6,$E180=$AI$6,$E180=$AJ$6,$E180=$AL$6,$E180=$AM$6,$E180=$AO$6,$E180=$AQ$6,$E180=$AR$6,$E180=$AU$6,$E180=$AV$6,$E180=$AW$6,$E180=$AX$6,$E180=$AY$6,$E180=$AZ$6,$E180=$BR$6,$E180=$BS$6,$E180=$BT$6,$E180=$BU$6,$E180=$BV$6,$E180=$BW$6,$E180=$BX$6,$E180=$BY$6,$E180=$BZ$6,$E180=$CA$6,$E180=$CB$6,$E180=$CC$6),OR(MIN($C180:$D180)&gt;$AG$27,MAX($C180:$D180)&gt;$AG$28)),"DURAPLAQ PRODUCT EXCEEDS AVAILABLE SIZE LIMITATIONS FOR STANDARD PRODUCT LINE, PLEASE CONTACT CUSTOMER SERVICE FOR AVAILABLE CUSTOM OPTIONS",IF(AND(OR($E180=$AK$6,$E180=$AP$6),OR(MIN($C180:$D180)&gt;$AK$27,MAX($C180:$D180)&gt;$AK$28)),"DURAWRAP PRODUCT EXCEEDS AVAILABLE SIZE LIMITATIONS FOR STANDARD PRODUCT LINE, PLEASE CONTACT CUSTOMER SERVICE FOR AVAILABLE CUSTOM OPTIONS",IF(AND(OR($E180=$AS$6,$E180=$AT$6),OR(MIN($C180:$D180)&gt;$AS$27,MAX($C180:$D180)&gt;$AS$28)),"ALUMAPRESS PRODUCT EXCEEDS AVAILABLE SIZE LIMITATIONS FOR STANDARD PRODUCT LINE, PLEASE CONTACT CUSTOMER SERVICE FOR AVAILABLE CUSTOM OPTIONS",IF(AND(OR($H180=$BR$6,$H180=$BS$6,$H180=$BT$6,$H180=$BU$6,$H180=$BV$6,$H180=$BW$6,$H180=$BX$6,$H180=$BY$6,$H180=$BZ$6,$H180=$CA$6,$H180=$CB$6,$H180=$CC$6),OR(MIN($J180:$K180)&gt;$AG$27,MAX($J180:$K180)&gt;$AG$28)),"BOTTOM STACK PRODUCT EXCEEDS AVAILABLE SIZE LIMITATIONS FOR STANDARD PRODUCT LINE, PLEASE CONTACT CUSTOMER SERVICE FOR AVAILABLE CUSTOM OPTIONS",IF(AND($E180="",$H180="",$F180&gt;1,$G180&gt;1),"TRADITIONAL FRAME COMPONENTS REQUIRED - CONTACT CUSTOMER SERVICE FOR PRICING &amp; AVAILABLE  OPTIONS",IF(AND($H180&gt;1,$I180="",$J180="",$K180=""),"BOTTOM STACK SIZE REQUIRED FOR PRICING",                 IF($C180="","",IF($B180=1,"","Quantity "&amp;$B180&amp;" - ")&amp;$C180&amp;"in x "&amp;$D180&amp;"in "&amp;$E180&amp;IF(AND($E180="",$F180&gt;1),$C180&amp;"in x "&amp;$D180&amp;"in "&amp;$F180," with "&amp;$F180))&amp;IF($J180="",""," on "&amp;$J180&amp;"in x "&amp;$K180&amp;"in "&amp;$H180)&amp;IF($G180="","",IF($E180="",$G180,IF($J180=""," and "&amp;$C180&amp;"in x "&amp;$D180&amp;"in "&amp;$G180,"  and "&amp;$J180&amp;"in x "&amp;$K180&amp;"in "&amp;$G180)))&amp;"            $"&amp;$Q180&amp;"    (Pricing Breakdown:  "&amp;IF($E180="","","$"&amp;$R180&amp;" for each "&amp;$E180)&amp;IF($F180="","",IF($E180="","$"&amp;$S180&amp;" for each "&amp;$F180,", $"&amp;$S180&amp;IF($F180="",""," for each "&amp;$F180)))&amp;IF($H180="","",", $"&amp;$T180&amp;IF($H180="",""," for each "&amp;$H180))&amp;IF($U180="","",IF(AND($E180="",$F180="",$H180="")," $"&amp;$U180&amp;" for each ",",  $"&amp;$U180&amp;" for each ")&amp;IF($G180="",$F180,$G180))&amp;IF(Q180&gt;1,")","")&amp;IF($A180="",""," - "&amp;$A180))))))))</f>
        <v/>
      </c>
      <c r="P180" s="119"/>
      <c r="Q180" s="15" t="str">
        <f t="shared" si="49"/>
        <v/>
      </c>
      <c r="R180" s="15" t="str">
        <f>IF('2014 Quote Calculator'!$AB180="-","-",IF('2014 Quote Calculator'!$AB180="","",ROUNDUP(IF(OR('2014 Quote Calculator'!$E180=$CF$6,'2014 Quote Calculator'!$E180=$CG$6,'2014 Quote Calculator'!$E180=$CH$6,'2014 Quote Calculator'!$E180=$CI$6),'2014 Quote Calculator'!$AB180,(1-$L180)*'2014 Quote Calculator'!$AB180),2)))</f>
        <v/>
      </c>
      <c r="S180" s="15" t="str">
        <f t="shared" si="50"/>
        <v/>
      </c>
      <c r="T180" s="15" t="str">
        <f>IF('2014 Quote Calculator'!$AD180="-","-",IF('2014 Quote Calculator'!$AD180="","",ROUNDUP(IF(OR('2014 Quote Calculator'!$H180=$CF$6,'2014 Quote Calculator'!$H180=$CG$6,'2014 Quote Calculator'!$H180=$CH$6,'2014 Quote Calculator'!$H180=$CI$6),'2014 Quote Calculator'!$AD180,(1-$L180)*'2014 Quote Calculator'!$AD180),2)))</f>
        <v/>
      </c>
      <c r="U180" s="15" t="str">
        <f t="shared" si="51"/>
        <v/>
      </c>
      <c r="V180" s="132"/>
      <c r="W180" s="18" t="str">
        <f t="shared" si="52"/>
        <v/>
      </c>
      <c r="X180" s="18" t="str">
        <f t="shared" si="41"/>
        <v/>
      </c>
      <c r="Y180" s="18" t="str">
        <f t="shared" si="53"/>
        <v/>
      </c>
      <c r="Z180" s="18" t="str">
        <f t="shared" si="42"/>
        <v/>
      </c>
      <c r="AA180" s="18" t="str">
        <f t="shared" si="54"/>
        <v/>
      </c>
      <c r="AB180" s="15" t="str">
        <f t="shared" si="55"/>
        <v/>
      </c>
      <c r="AC180" s="15" t="str">
        <f t="shared" si="43"/>
        <v/>
      </c>
      <c r="AD180" s="15" t="str">
        <f t="shared" si="44"/>
        <v/>
      </c>
      <c r="AE180" s="121"/>
      <c r="AF180" s="8"/>
      <c r="AG180" s="13"/>
      <c r="AH180" s="13"/>
      <c r="AI180" s="13"/>
      <c r="AJ180" s="13"/>
      <c r="AO180" s="13"/>
      <c r="BR180" s="13"/>
      <c r="BS180" s="122"/>
      <c r="BT180" s="122"/>
      <c r="BX180" s="13"/>
      <c r="BY180" s="122"/>
      <c r="BZ180" s="122"/>
      <c r="CO180" s="144"/>
      <c r="CP180" s="145"/>
    </row>
    <row r="181" spans="1:94" s="57" customFormat="1" ht="45" customHeight="1" x14ac:dyDescent="0.25">
      <c r="A181" s="83"/>
      <c r="B181" s="83"/>
      <c r="C181" s="83"/>
      <c r="D181" s="83"/>
      <c r="E181" s="83"/>
      <c r="F181" s="83"/>
      <c r="G181" s="83"/>
      <c r="H181" s="83"/>
      <c r="I181" s="83"/>
      <c r="J181" s="84" t="str">
        <f t="shared" si="45"/>
        <v/>
      </c>
      <c r="K181" s="84" t="str">
        <f t="shared" si="46"/>
        <v/>
      </c>
      <c r="L181" s="150" t="str">
        <f t="shared" si="47"/>
        <v/>
      </c>
      <c r="M181" s="150" t="str">
        <f t="shared" si="40"/>
        <v/>
      </c>
      <c r="N181" s="119"/>
      <c r="O181" s="120" t="str">
        <f t="shared" si="57"/>
        <v/>
      </c>
      <c r="P181" s="119"/>
      <c r="Q181" s="15" t="str">
        <f t="shared" si="49"/>
        <v/>
      </c>
      <c r="R181" s="15" t="str">
        <f>IF('2014 Quote Calculator'!$AB181="-","-",IF('2014 Quote Calculator'!$AB181="","",ROUNDUP(IF(OR('2014 Quote Calculator'!$E181=$CF$6,'2014 Quote Calculator'!$E181=$CG$6,'2014 Quote Calculator'!$E181=$CH$6,'2014 Quote Calculator'!$E181=$CI$6),'2014 Quote Calculator'!$AB181,(1-$L181)*'2014 Quote Calculator'!$AB181),2)))</f>
        <v/>
      </c>
      <c r="S181" s="15" t="str">
        <f t="shared" si="50"/>
        <v/>
      </c>
      <c r="T181" s="15" t="str">
        <f>IF('2014 Quote Calculator'!$AD181="-","-",IF('2014 Quote Calculator'!$AD181="","",ROUNDUP(IF(OR('2014 Quote Calculator'!$H181=$CF$6,'2014 Quote Calculator'!$H181=$CG$6,'2014 Quote Calculator'!$H181=$CH$6,'2014 Quote Calculator'!$H181=$CI$6),'2014 Quote Calculator'!$AD181,(1-$L181)*'2014 Quote Calculator'!$AD181),2)))</f>
        <v/>
      </c>
      <c r="U181" s="15" t="str">
        <f t="shared" si="51"/>
        <v/>
      </c>
      <c r="V181" s="132"/>
      <c r="W181" s="18" t="str">
        <f t="shared" si="52"/>
        <v/>
      </c>
      <c r="X181" s="18" t="str">
        <f t="shared" si="41"/>
        <v/>
      </c>
      <c r="Y181" s="18" t="str">
        <f t="shared" si="53"/>
        <v/>
      </c>
      <c r="Z181" s="18" t="str">
        <f t="shared" si="42"/>
        <v/>
      </c>
      <c r="AA181" s="18" t="str">
        <f t="shared" si="54"/>
        <v/>
      </c>
      <c r="AB181" s="15" t="str">
        <f t="shared" si="55"/>
        <v/>
      </c>
      <c r="AC181" s="15" t="str">
        <f t="shared" si="43"/>
        <v/>
      </c>
      <c r="AD181" s="15" t="str">
        <f t="shared" si="44"/>
        <v/>
      </c>
      <c r="AE181" s="121"/>
      <c r="AF181" s="8"/>
      <c r="AG181" s="13"/>
      <c r="AH181" s="13"/>
      <c r="AI181" s="13"/>
      <c r="AJ181" s="13"/>
      <c r="AO181" s="13"/>
      <c r="BR181" s="13"/>
      <c r="BS181" s="122"/>
      <c r="BT181" s="122"/>
      <c r="BX181" s="13"/>
      <c r="BY181" s="122"/>
      <c r="BZ181" s="122"/>
      <c r="CO181" s="144"/>
      <c r="CP181" s="145"/>
    </row>
    <row r="182" spans="1:94" s="57" customFormat="1" ht="45" customHeight="1" x14ac:dyDescent="0.25">
      <c r="A182" s="83"/>
      <c r="B182" s="83"/>
      <c r="C182" s="83"/>
      <c r="D182" s="83"/>
      <c r="E182" s="83"/>
      <c r="F182" s="83"/>
      <c r="G182" s="83"/>
      <c r="H182" s="83"/>
      <c r="I182" s="83"/>
      <c r="J182" s="84" t="str">
        <f t="shared" si="45"/>
        <v/>
      </c>
      <c r="K182" s="84" t="str">
        <f t="shared" si="46"/>
        <v/>
      </c>
      <c r="L182" s="150" t="str">
        <f t="shared" si="47"/>
        <v/>
      </c>
      <c r="M182" s="150" t="str">
        <f t="shared" si="40"/>
        <v/>
      </c>
      <c r="N182" s="119"/>
      <c r="O182" s="120" t="str">
        <f t="shared" si="57"/>
        <v/>
      </c>
      <c r="P182" s="119"/>
      <c r="Q182" s="15" t="str">
        <f t="shared" si="49"/>
        <v/>
      </c>
      <c r="R182" s="15" t="str">
        <f>IF('2014 Quote Calculator'!$AB182="-","-",IF('2014 Quote Calculator'!$AB182="","",ROUNDUP(IF(OR('2014 Quote Calculator'!$E182=$CF$6,'2014 Quote Calculator'!$E182=$CG$6,'2014 Quote Calculator'!$E182=$CH$6,'2014 Quote Calculator'!$E182=$CI$6),'2014 Quote Calculator'!$AB182,(1-$L182)*'2014 Quote Calculator'!$AB182),2)))</f>
        <v/>
      </c>
      <c r="S182" s="15" t="str">
        <f t="shared" si="50"/>
        <v/>
      </c>
      <c r="T182" s="15" t="str">
        <f>IF('2014 Quote Calculator'!$AD182="-","-",IF('2014 Quote Calculator'!$AD182="","",ROUNDUP(IF(OR('2014 Quote Calculator'!$H182=$CF$6,'2014 Quote Calculator'!$H182=$CG$6,'2014 Quote Calculator'!$H182=$CH$6,'2014 Quote Calculator'!$H182=$CI$6),'2014 Quote Calculator'!$AD182,(1-$L182)*'2014 Quote Calculator'!$AD182),2)))</f>
        <v/>
      </c>
      <c r="U182" s="15" t="str">
        <f t="shared" si="51"/>
        <v/>
      </c>
      <c r="V182" s="132"/>
      <c r="W182" s="18" t="str">
        <f t="shared" si="52"/>
        <v/>
      </c>
      <c r="X182" s="18" t="str">
        <f t="shared" si="41"/>
        <v/>
      </c>
      <c r="Y182" s="18" t="str">
        <f t="shared" si="53"/>
        <v/>
      </c>
      <c r="Z182" s="18" t="str">
        <f t="shared" si="42"/>
        <v/>
      </c>
      <c r="AA182" s="18" t="str">
        <f t="shared" si="54"/>
        <v/>
      </c>
      <c r="AB182" s="15" t="str">
        <f t="shared" si="55"/>
        <v/>
      </c>
      <c r="AC182" s="15" t="str">
        <f t="shared" si="43"/>
        <v/>
      </c>
      <c r="AD182" s="15" t="str">
        <f t="shared" si="44"/>
        <v/>
      </c>
      <c r="AE182" s="121"/>
      <c r="AF182" s="8"/>
      <c r="AG182" s="13"/>
      <c r="AH182" s="13"/>
      <c r="AI182" s="13"/>
      <c r="AJ182" s="13"/>
      <c r="AO182" s="13"/>
      <c r="BR182" s="13"/>
      <c r="BS182" s="122"/>
      <c r="BT182" s="122"/>
      <c r="BX182" s="13"/>
      <c r="BY182" s="122"/>
      <c r="BZ182" s="122"/>
      <c r="CO182" s="144"/>
      <c r="CP182" s="145"/>
    </row>
    <row r="183" spans="1:94" s="57" customFormat="1" ht="45" customHeight="1" x14ac:dyDescent="0.25">
      <c r="A183" s="83"/>
      <c r="B183" s="83"/>
      <c r="C183" s="83"/>
      <c r="D183" s="83"/>
      <c r="E183" s="83"/>
      <c r="F183" s="83"/>
      <c r="G183" s="83"/>
      <c r="H183" s="83"/>
      <c r="I183" s="83"/>
      <c r="J183" s="84" t="str">
        <f t="shared" si="45"/>
        <v/>
      </c>
      <c r="K183" s="84" t="str">
        <f t="shared" si="46"/>
        <v/>
      </c>
      <c r="L183" s="150" t="str">
        <f t="shared" si="47"/>
        <v/>
      </c>
      <c r="M183" s="150" t="str">
        <f t="shared" si="40"/>
        <v/>
      </c>
      <c r="N183" s="119"/>
      <c r="O183" s="120" t="str">
        <f t="shared" si="57"/>
        <v/>
      </c>
      <c r="P183" s="119"/>
      <c r="Q183" s="15" t="str">
        <f t="shared" si="49"/>
        <v/>
      </c>
      <c r="R183" s="15" t="str">
        <f>IF('2014 Quote Calculator'!$AB183="-","-",IF('2014 Quote Calculator'!$AB183="","",ROUNDUP(IF(OR('2014 Quote Calculator'!$E183=$CF$6,'2014 Quote Calculator'!$E183=$CG$6,'2014 Quote Calculator'!$E183=$CH$6,'2014 Quote Calculator'!$E183=$CI$6),'2014 Quote Calculator'!$AB183,(1-$L183)*'2014 Quote Calculator'!$AB183),2)))</f>
        <v/>
      </c>
      <c r="S183" s="15" t="str">
        <f t="shared" si="50"/>
        <v/>
      </c>
      <c r="T183" s="15" t="str">
        <f>IF('2014 Quote Calculator'!$AD183="-","-",IF('2014 Quote Calculator'!$AD183="","",ROUNDUP(IF(OR('2014 Quote Calculator'!$H183=$CF$6,'2014 Quote Calculator'!$H183=$CG$6,'2014 Quote Calculator'!$H183=$CH$6,'2014 Quote Calculator'!$H183=$CI$6),'2014 Quote Calculator'!$AD183,(1-$L183)*'2014 Quote Calculator'!$AD183),2)))</f>
        <v/>
      </c>
      <c r="U183" s="15" t="str">
        <f t="shared" si="51"/>
        <v/>
      </c>
      <c r="V183" s="132"/>
      <c r="W183" s="18" t="str">
        <f t="shared" si="52"/>
        <v/>
      </c>
      <c r="X183" s="18" t="str">
        <f t="shared" si="41"/>
        <v/>
      </c>
      <c r="Y183" s="18" t="str">
        <f t="shared" si="53"/>
        <v/>
      </c>
      <c r="Z183" s="18" t="str">
        <f t="shared" si="42"/>
        <v/>
      </c>
      <c r="AA183" s="18" t="str">
        <f t="shared" si="54"/>
        <v/>
      </c>
      <c r="AB183" s="15" t="str">
        <f t="shared" si="55"/>
        <v/>
      </c>
      <c r="AC183" s="15" t="str">
        <f t="shared" si="43"/>
        <v/>
      </c>
      <c r="AD183" s="15" t="str">
        <f t="shared" si="44"/>
        <v/>
      </c>
      <c r="AE183" s="121"/>
      <c r="AF183" s="8"/>
      <c r="AG183" s="13"/>
      <c r="AH183" s="13"/>
      <c r="AI183" s="13"/>
      <c r="AJ183" s="13"/>
      <c r="AO183" s="13"/>
      <c r="BR183" s="13"/>
      <c r="BS183" s="122"/>
      <c r="BT183" s="122"/>
      <c r="BX183" s="13"/>
      <c r="BY183" s="122"/>
      <c r="BZ183" s="122"/>
      <c r="CO183" s="144"/>
      <c r="CP183" s="145"/>
    </row>
    <row r="184" spans="1:94" s="57" customFormat="1" ht="45" customHeight="1" x14ac:dyDescent="0.25">
      <c r="A184" s="83"/>
      <c r="B184" s="83"/>
      <c r="C184" s="83"/>
      <c r="D184" s="83"/>
      <c r="E184" s="83"/>
      <c r="F184" s="83"/>
      <c r="G184" s="83"/>
      <c r="H184" s="83"/>
      <c r="I184" s="83"/>
      <c r="J184" s="84" t="str">
        <f t="shared" si="45"/>
        <v/>
      </c>
      <c r="K184" s="84" t="str">
        <f t="shared" si="46"/>
        <v/>
      </c>
      <c r="L184" s="150" t="str">
        <f t="shared" si="47"/>
        <v/>
      </c>
      <c r="M184" s="150" t="str">
        <f t="shared" si="40"/>
        <v/>
      </c>
      <c r="N184" s="119"/>
      <c r="O184" s="120" t="str">
        <f t="shared" ref="O184:O199" si="58">IF(AND(OR($E184=$AG$6,$E184=$AH$6,$E184=$AI$6,$E184=$AJ$6,$E184=$AL$6,$E184=$AM$6,$E184=$AO$6,$E184=$AQ$6,$E184=$AR$6,$E184=$AU$6,$E184=$AV$6,$E184=$AW$6,$E184=$AX$6,$E184=$AY$6,$E184=$AZ$6,$E184=$BR$6,$E184=$BS$6,$E184=$BT$6,$E184=$BU$6,$E184=$BV$6,$E184=$BW$6,$E184=$BX$6,$E184=$BY$6,$E184=$BZ$6,$E184=$CA$6,$E184=$CB$6,$E184=$CC$6),OR(MIN($C184:$D184)&gt;$AG$27,MAX($C184:$D184)&gt;$AG$28)),"DURAPLAQ PRODUCT EXCEEDS AVAILABLE SIZE LIMITATIONS FOR STANDARD PRODUCT LINE, PLEASE CONTACT CUSTOMER SERVICE FOR AVAILABLE CUSTOM OPTIONS",IF(AND(OR($E184=$AK$6,$E184=$AP$6),OR(MIN($C184:$D184)&gt;$AK$27,MAX($C184:$D184)&gt;$AK$28)),"DURAWRAP PRODUCT EXCEEDS AVAILABLE SIZE LIMITATIONS FOR STANDARD PRODUCT LINE, PLEASE CONTACT CUSTOMER SERVICE FOR AVAILABLE CUSTOM OPTIONS",IF(AND(OR($E184=$AS$6,$E184=$AT$6),OR(MIN($C184:$D184)&gt;$AS$27,MAX($C184:$D184)&gt;$AS$28)),"ALUMAPRESS PRODUCT EXCEEDS AVAILABLE SIZE LIMITATIONS FOR STANDARD PRODUCT LINE, PLEASE CONTACT CUSTOMER SERVICE FOR AVAILABLE CUSTOM OPTIONS",IF(AND(OR($H184=$BR$6,$H184=$BS$6,$H184=$BT$6,$H184=$BU$6,$H184=$BV$6,$H184=$BW$6,$H184=$BX$6,$H184=$BY$6,$H184=$BZ$6,$H184=$CA$6,$H184=$CB$6,$H184=$CC$6),OR(MIN($J184:$K184)&gt;$AG$27,MAX($J184:$K184)&gt;$AG$28)),"BOTTOM STACK PRODUCT EXCEEDS AVAILABLE SIZE LIMITATIONS FOR STANDARD PRODUCT LINE, PLEASE CONTACT CUSTOMER SERVICE FOR AVAILABLE CUSTOM OPTIONS",IF(AND($E184="",$H184="",$F184&gt;1,$G184&gt;1),"TRADITIONAL FRAME COMPONENTS REQUIRED - CONTACT CUSTOMER SERVICE FOR PRICING &amp; AVAILABLE  OPTIONS",IF(AND($H184&gt;1,$I184="",$J184="",$K184=""),"BOTTOM STACK SIZE REQUIRED FOR PRICING",IF($C184="","",IF($B184=1,"","Quantity "&amp;$B184&amp;" - ")&amp;$C184&amp;"in x "&amp;$D184&amp;"in "&amp;$E184&amp;IF($F184="",""," with "&amp;$F184)&amp;IF($J184="",""," on "&amp;$J184&amp;"in x "&amp;$K184&amp;"in "&amp;$H184)&amp;IF($G184="","",IF($E184="",$G184,IF($J184=""," and "&amp;$C184&amp;"in x "&amp;$D184&amp;"in "&amp;$G184,"  and "&amp;$J184&amp;"in x "&amp;$K184&amp;"in "&amp;$G184)))&amp;"            $"&amp;$Q184&amp;"    (Pricing Breakdown:  "&amp;IF($E184="","","$"&amp;$R184&amp;" for each "&amp;$E184)&amp;IF($F184="","",IF($E184="","$"&amp;$S184&amp;" for each "&amp;$F184,", $"&amp;$S184&amp;IF($F184="",""," for each "&amp;$F184)))&amp;IF($H184="","",", $"&amp;$T184&amp;IF($H184="",""," for each "&amp;$H184))&amp;IF($U184="","",IF(AND($E184="",$F184="",$H184="")," $"&amp;$U184&amp;" for each ",",  $"&amp;$U184&amp;" for each ")&amp;IF($G184="",$F184,$G184))&amp;IF(Q184&gt;1,")","")&amp;IF($A184="",""," - "&amp;$A184))))))))</f>
        <v/>
      </c>
      <c r="P184" s="119"/>
      <c r="Q184" s="15" t="str">
        <f t="shared" si="49"/>
        <v/>
      </c>
      <c r="R184" s="15" t="str">
        <f>IF('2014 Quote Calculator'!$AB184="-","-",IF('2014 Quote Calculator'!$AB184="","",ROUNDUP(IF(OR('2014 Quote Calculator'!$E184=$CF$6,'2014 Quote Calculator'!$E184=$CG$6,'2014 Quote Calculator'!$E184=$CH$6,'2014 Quote Calculator'!$E184=$CI$6),'2014 Quote Calculator'!$AB184,(1-$L184)*'2014 Quote Calculator'!$AB184),2)))</f>
        <v/>
      </c>
      <c r="S184" s="15" t="str">
        <f t="shared" si="50"/>
        <v/>
      </c>
      <c r="T184" s="15" t="str">
        <f>IF('2014 Quote Calculator'!$AD184="-","-",IF('2014 Quote Calculator'!$AD184="","",ROUNDUP(IF(OR('2014 Quote Calculator'!$H184=$CF$6,'2014 Quote Calculator'!$H184=$CG$6,'2014 Quote Calculator'!$H184=$CH$6,'2014 Quote Calculator'!$H184=$CI$6),'2014 Quote Calculator'!$AD184,(1-$L184)*'2014 Quote Calculator'!$AD184),2)))</f>
        <v/>
      </c>
      <c r="U184" s="15" t="str">
        <f t="shared" si="51"/>
        <v/>
      </c>
      <c r="V184" s="132"/>
      <c r="W184" s="18" t="str">
        <f t="shared" si="52"/>
        <v/>
      </c>
      <c r="X184" s="18" t="str">
        <f t="shared" si="41"/>
        <v/>
      </c>
      <c r="Y184" s="18" t="str">
        <f t="shared" si="53"/>
        <v/>
      </c>
      <c r="Z184" s="18" t="str">
        <f t="shared" si="42"/>
        <v/>
      </c>
      <c r="AA184" s="18" t="str">
        <f t="shared" si="54"/>
        <v/>
      </c>
      <c r="AB184" s="15" t="str">
        <f t="shared" si="55"/>
        <v/>
      </c>
      <c r="AC184" s="15" t="str">
        <f t="shared" si="43"/>
        <v/>
      </c>
      <c r="AD184" s="15" t="str">
        <f t="shared" si="44"/>
        <v/>
      </c>
      <c r="AE184" s="121"/>
      <c r="AF184" s="8"/>
      <c r="AG184" s="13"/>
      <c r="AH184" s="13"/>
      <c r="AI184" s="13"/>
      <c r="AJ184" s="13"/>
      <c r="AO184" s="13"/>
      <c r="BR184" s="13"/>
      <c r="BS184" s="122"/>
      <c r="BT184" s="122"/>
      <c r="BX184" s="13"/>
      <c r="BY184" s="122"/>
      <c r="BZ184" s="122"/>
      <c r="CO184" s="144"/>
      <c r="CP184" s="145"/>
    </row>
    <row r="185" spans="1:94" s="57" customFormat="1" ht="45" customHeight="1" x14ac:dyDescent="0.25">
      <c r="A185" s="83"/>
      <c r="B185" s="83"/>
      <c r="C185" s="83"/>
      <c r="D185" s="83"/>
      <c r="E185" s="83"/>
      <c r="F185" s="83"/>
      <c r="G185" s="83"/>
      <c r="H185" s="83"/>
      <c r="I185" s="83"/>
      <c r="J185" s="84" t="str">
        <f t="shared" si="45"/>
        <v/>
      </c>
      <c r="K185" s="84" t="str">
        <f t="shared" si="46"/>
        <v/>
      </c>
      <c r="L185" s="150" t="str">
        <f t="shared" si="47"/>
        <v/>
      </c>
      <c r="M185" s="150" t="str">
        <f t="shared" si="40"/>
        <v/>
      </c>
      <c r="N185" s="119"/>
      <c r="O185" s="120" t="str">
        <f t="shared" si="58"/>
        <v/>
      </c>
      <c r="P185" s="119"/>
      <c r="Q185" s="15" t="str">
        <f t="shared" si="49"/>
        <v/>
      </c>
      <c r="R185" s="15" t="str">
        <f>IF('2014 Quote Calculator'!$AB185="-","-",IF('2014 Quote Calculator'!$AB185="","",ROUNDUP(IF(OR('2014 Quote Calculator'!$E185=$CF$6,'2014 Quote Calculator'!$E185=$CG$6,'2014 Quote Calculator'!$E185=$CH$6,'2014 Quote Calculator'!$E185=$CI$6),'2014 Quote Calculator'!$AB185,(1-$L185)*'2014 Quote Calculator'!$AB185),2)))</f>
        <v/>
      </c>
      <c r="S185" s="15" t="str">
        <f t="shared" si="50"/>
        <v/>
      </c>
      <c r="T185" s="15" t="str">
        <f>IF('2014 Quote Calculator'!$AD185="-","-",IF('2014 Quote Calculator'!$AD185="","",ROUNDUP(IF(OR('2014 Quote Calculator'!$H185=$CF$6,'2014 Quote Calculator'!$H185=$CG$6,'2014 Quote Calculator'!$H185=$CH$6,'2014 Quote Calculator'!$H185=$CI$6),'2014 Quote Calculator'!$AD185,(1-$L185)*'2014 Quote Calculator'!$AD185),2)))</f>
        <v/>
      </c>
      <c r="U185" s="15" t="str">
        <f t="shared" si="51"/>
        <v/>
      </c>
      <c r="V185" s="132"/>
      <c r="W185" s="18" t="str">
        <f t="shared" si="52"/>
        <v/>
      </c>
      <c r="X185" s="18" t="str">
        <f t="shared" si="41"/>
        <v/>
      </c>
      <c r="Y185" s="18" t="str">
        <f t="shared" si="53"/>
        <v/>
      </c>
      <c r="Z185" s="18" t="str">
        <f t="shared" si="42"/>
        <v/>
      </c>
      <c r="AA185" s="18" t="str">
        <f t="shared" si="54"/>
        <v/>
      </c>
      <c r="AB185" s="15" t="str">
        <f t="shared" si="55"/>
        <v/>
      </c>
      <c r="AC185" s="15" t="str">
        <f t="shared" si="43"/>
        <v/>
      </c>
      <c r="AD185" s="15" t="str">
        <f t="shared" si="44"/>
        <v/>
      </c>
      <c r="AE185" s="121"/>
      <c r="AF185" s="8"/>
      <c r="AG185" s="13"/>
      <c r="AH185" s="13"/>
      <c r="AI185" s="13"/>
      <c r="AJ185" s="13"/>
      <c r="AO185" s="13"/>
      <c r="BR185" s="13"/>
      <c r="BS185" s="122"/>
      <c r="BT185" s="122"/>
      <c r="BX185" s="13"/>
      <c r="BY185" s="122"/>
      <c r="BZ185" s="122"/>
      <c r="CO185" s="144"/>
      <c r="CP185" s="145"/>
    </row>
    <row r="186" spans="1:94" s="57" customFormat="1" ht="45" customHeight="1" x14ac:dyDescent="0.25">
      <c r="A186" s="83"/>
      <c r="B186" s="83"/>
      <c r="C186" s="83"/>
      <c r="D186" s="83"/>
      <c r="E186" s="83"/>
      <c r="F186" s="83"/>
      <c r="G186" s="83"/>
      <c r="H186" s="83"/>
      <c r="I186" s="83"/>
      <c r="J186" s="84" t="str">
        <f t="shared" si="45"/>
        <v/>
      </c>
      <c r="K186" s="84" t="str">
        <f t="shared" si="46"/>
        <v/>
      </c>
      <c r="L186" s="150" t="str">
        <f t="shared" si="47"/>
        <v/>
      </c>
      <c r="M186" s="150" t="str">
        <f t="shared" si="40"/>
        <v/>
      </c>
      <c r="N186" s="119"/>
      <c r="O186" s="120" t="str">
        <f t="shared" si="58"/>
        <v/>
      </c>
      <c r="P186" s="119"/>
      <c r="Q186" s="15" t="str">
        <f t="shared" si="49"/>
        <v/>
      </c>
      <c r="R186" s="15" t="str">
        <f>IF('2014 Quote Calculator'!$AB186="-","-",IF('2014 Quote Calculator'!$AB186="","",ROUNDUP(IF(OR('2014 Quote Calculator'!$E186=$CF$6,'2014 Quote Calculator'!$E186=$CG$6,'2014 Quote Calculator'!$E186=$CH$6,'2014 Quote Calculator'!$E186=$CI$6),'2014 Quote Calculator'!$AB186,(1-$L186)*'2014 Quote Calculator'!$AB186),2)))</f>
        <v/>
      </c>
      <c r="S186" s="15" t="str">
        <f t="shared" si="50"/>
        <v/>
      </c>
      <c r="T186" s="15" t="str">
        <f>IF('2014 Quote Calculator'!$AD186="-","-",IF('2014 Quote Calculator'!$AD186="","",ROUNDUP(IF(OR('2014 Quote Calculator'!$H186=$CF$6,'2014 Quote Calculator'!$H186=$CG$6,'2014 Quote Calculator'!$H186=$CH$6,'2014 Quote Calculator'!$H186=$CI$6),'2014 Quote Calculator'!$AD186,(1-$L186)*'2014 Quote Calculator'!$AD186),2)))</f>
        <v/>
      </c>
      <c r="U186" s="15" t="str">
        <f t="shared" si="51"/>
        <v/>
      </c>
      <c r="V186" s="132"/>
      <c r="W186" s="18" t="str">
        <f t="shared" si="52"/>
        <v/>
      </c>
      <c r="X186" s="18" t="str">
        <f t="shared" si="41"/>
        <v/>
      </c>
      <c r="Y186" s="18" t="str">
        <f t="shared" si="53"/>
        <v/>
      </c>
      <c r="Z186" s="18" t="str">
        <f t="shared" si="42"/>
        <v/>
      </c>
      <c r="AA186" s="18" t="str">
        <f t="shared" si="54"/>
        <v/>
      </c>
      <c r="AB186" s="15" t="str">
        <f t="shared" si="55"/>
        <v/>
      </c>
      <c r="AC186" s="15" t="str">
        <f t="shared" si="43"/>
        <v/>
      </c>
      <c r="AD186" s="15" t="str">
        <f t="shared" si="44"/>
        <v/>
      </c>
      <c r="AE186" s="121"/>
      <c r="AF186" s="8"/>
      <c r="AG186" s="13"/>
      <c r="AH186" s="13"/>
      <c r="AI186" s="13"/>
      <c r="AJ186" s="13"/>
      <c r="AO186" s="13"/>
      <c r="BR186" s="13"/>
      <c r="BS186" s="122"/>
      <c r="BT186" s="122"/>
      <c r="BX186" s="13"/>
      <c r="BY186" s="122"/>
      <c r="BZ186" s="122"/>
      <c r="CO186" s="144"/>
      <c r="CP186" s="145"/>
    </row>
    <row r="187" spans="1:94" s="57" customFormat="1" ht="45" customHeight="1" x14ac:dyDescent="0.25">
      <c r="A187" s="83"/>
      <c r="B187" s="83"/>
      <c r="C187" s="83"/>
      <c r="D187" s="83"/>
      <c r="E187" s="83"/>
      <c r="F187" s="83"/>
      <c r="G187" s="83"/>
      <c r="H187" s="83"/>
      <c r="I187" s="83"/>
      <c r="J187" s="84" t="str">
        <f t="shared" si="45"/>
        <v/>
      </c>
      <c r="K187" s="84" t="str">
        <f t="shared" si="46"/>
        <v/>
      </c>
      <c r="L187" s="150" t="str">
        <f t="shared" si="47"/>
        <v/>
      </c>
      <c r="M187" s="150" t="str">
        <f t="shared" si="40"/>
        <v/>
      </c>
      <c r="N187" s="119"/>
      <c r="O187" s="120" t="str">
        <f t="shared" si="58"/>
        <v/>
      </c>
      <c r="P187" s="119"/>
      <c r="Q187" s="15" t="str">
        <f t="shared" si="49"/>
        <v/>
      </c>
      <c r="R187" s="15" t="str">
        <f>IF('2014 Quote Calculator'!$AB187="-","-",IF('2014 Quote Calculator'!$AB187="","",ROUNDUP(IF(OR('2014 Quote Calculator'!$E187=$CF$6,'2014 Quote Calculator'!$E187=$CG$6,'2014 Quote Calculator'!$E187=$CH$6,'2014 Quote Calculator'!$E187=$CI$6),'2014 Quote Calculator'!$AB187,(1-$L187)*'2014 Quote Calculator'!$AB187),2)))</f>
        <v/>
      </c>
      <c r="S187" s="15" t="str">
        <f t="shared" si="50"/>
        <v/>
      </c>
      <c r="T187" s="15" t="str">
        <f>IF('2014 Quote Calculator'!$AD187="-","-",IF('2014 Quote Calculator'!$AD187="","",ROUNDUP(IF(OR('2014 Quote Calculator'!$H187=$CF$6,'2014 Quote Calculator'!$H187=$CG$6,'2014 Quote Calculator'!$H187=$CH$6,'2014 Quote Calculator'!$H187=$CI$6),'2014 Quote Calculator'!$AD187,(1-$L187)*'2014 Quote Calculator'!$AD187),2)))</f>
        <v/>
      </c>
      <c r="U187" s="15" t="str">
        <f t="shared" si="51"/>
        <v/>
      </c>
      <c r="V187" s="132"/>
      <c r="W187" s="18" t="str">
        <f t="shared" si="52"/>
        <v/>
      </c>
      <c r="X187" s="18" t="str">
        <f t="shared" si="41"/>
        <v/>
      </c>
      <c r="Y187" s="18" t="str">
        <f t="shared" si="53"/>
        <v/>
      </c>
      <c r="Z187" s="18" t="str">
        <f t="shared" si="42"/>
        <v/>
      </c>
      <c r="AA187" s="18" t="str">
        <f t="shared" si="54"/>
        <v/>
      </c>
      <c r="AB187" s="15" t="str">
        <f t="shared" si="55"/>
        <v/>
      </c>
      <c r="AC187" s="15" t="str">
        <f t="shared" si="43"/>
        <v/>
      </c>
      <c r="AD187" s="15" t="str">
        <f t="shared" si="44"/>
        <v/>
      </c>
      <c r="AE187" s="121"/>
      <c r="AF187" s="8"/>
      <c r="AG187" s="13"/>
      <c r="AH187" s="13"/>
      <c r="AI187" s="13"/>
      <c r="AJ187" s="13"/>
      <c r="AO187" s="13"/>
      <c r="BR187" s="13"/>
      <c r="BS187" s="122"/>
      <c r="BT187" s="122"/>
      <c r="BX187" s="13"/>
      <c r="BY187" s="122"/>
      <c r="BZ187" s="122"/>
      <c r="CO187" s="144"/>
      <c r="CP187" s="145"/>
    </row>
    <row r="188" spans="1:94" s="57" customFormat="1" ht="45" customHeight="1" x14ac:dyDescent="0.25">
      <c r="A188" s="83"/>
      <c r="B188" s="83"/>
      <c r="C188" s="83"/>
      <c r="D188" s="83"/>
      <c r="E188" s="83"/>
      <c r="F188" s="83"/>
      <c r="G188" s="83"/>
      <c r="H188" s="83"/>
      <c r="I188" s="83"/>
      <c r="J188" s="84" t="str">
        <f t="shared" si="45"/>
        <v/>
      </c>
      <c r="K188" s="84" t="str">
        <f t="shared" si="46"/>
        <v/>
      </c>
      <c r="L188" s="150" t="str">
        <f t="shared" si="47"/>
        <v/>
      </c>
      <c r="M188" s="150" t="str">
        <f t="shared" si="40"/>
        <v/>
      </c>
      <c r="N188" s="119"/>
      <c r="O188" s="120" t="str">
        <f t="shared" si="58"/>
        <v/>
      </c>
      <c r="P188" s="119"/>
      <c r="Q188" s="15" t="str">
        <f t="shared" si="49"/>
        <v/>
      </c>
      <c r="R188" s="15" t="str">
        <f>IF('2014 Quote Calculator'!$AB188="-","-",IF('2014 Quote Calculator'!$AB188="","",ROUNDUP(IF(OR('2014 Quote Calculator'!$E188=$CF$6,'2014 Quote Calculator'!$E188=$CG$6,'2014 Quote Calculator'!$E188=$CH$6,'2014 Quote Calculator'!$E188=$CI$6),'2014 Quote Calculator'!$AB188,(1-$L188)*'2014 Quote Calculator'!$AB188),2)))</f>
        <v/>
      </c>
      <c r="S188" s="15" t="str">
        <f t="shared" si="50"/>
        <v/>
      </c>
      <c r="T188" s="15" t="str">
        <f>IF('2014 Quote Calculator'!$AD188="-","-",IF('2014 Quote Calculator'!$AD188="","",ROUNDUP(IF(OR('2014 Quote Calculator'!$H188=$CF$6,'2014 Quote Calculator'!$H188=$CG$6,'2014 Quote Calculator'!$H188=$CH$6,'2014 Quote Calculator'!$H188=$CI$6),'2014 Quote Calculator'!$AD188,(1-$L188)*'2014 Quote Calculator'!$AD188),2)))</f>
        <v/>
      </c>
      <c r="U188" s="15" t="str">
        <f t="shared" si="51"/>
        <v/>
      </c>
      <c r="V188" s="132"/>
      <c r="W188" s="18" t="str">
        <f t="shared" si="52"/>
        <v/>
      </c>
      <c r="X188" s="18" t="str">
        <f t="shared" si="41"/>
        <v/>
      </c>
      <c r="Y188" s="18" t="str">
        <f t="shared" si="53"/>
        <v/>
      </c>
      <c r="Z188" s="18" t="str">
        <f t="shared" si="42"/>
        <v/>
      </c>
      <c r="AA188" s="18" t="str">
        <f t="shared" si="54"/>
        <v/>
      </c>
      <c r="AB188" s="15" t="str">
        <f t="shared" si="55"/>
        <v/>
      </c>
      <c r="AC188" s="15" t="str">
        <f t="shared" si="43"/>
        <v/>
      </c>
      <c r="AD188" s="15" t="str">
        <f t="shared" si="44"/>
        <v/>
      </c>
      <c r="AE188" s="121"/>
      <c r="AF188" s="8"/>
      <c r="AG188" s="13"/>
      <c r="AH188" s="13"/>
      <c r="AI188" s="13"/>
      <c r="AJ188" s="13"/>
      <c r="AO188" s="13"/>
      <c r="BR188" s="13"/>
      <c r="BS188" s="122"/>
      <c r="BT188" s="122"/>
      <c r="BX188" s="13"/>
      <c r="BY188" s="122"/>
      <c r="BZ188" s="122"/>
      <c r="CO188" s="144"/>
      <c r="CP188" s="145"/>
    </row>
    <row r="189" spans="1:94" s="57" customFormat="1" ht="45" customHeight="1" x14ac:dyDescent="0.25">
      <c r="A189" s="83"/>
      <c r="B189" s="83"/>
      <c r="C189" s="83"/>
      <c r="D189" s="83"/>
      <c r="E189" s="83"/>
      <c r="F189" s="83"/>
      <c r="G189" s="83"/>
      <c r="H189" s="83"/>
      <c r="I189" s="83"/>
      <c r="J189" s="84" t="str">
        <f t="shared" si="45"/>
        <v/>
      </c>
      <c r="K189" s="84" t="str">
        <f t="shared" si="46"/>
        <v/>
      </c>
      <c r="L189" s="150" t="str">
        <f t="shared" si="47"/>
        <v/>
      </c>
      <c r="M189" s="150" t="str">
        <f t="shared" si="40"/>
        <v/>
      </c>
      <c r="N189" s="119"/>
      <c r="O189" s="120" t="str">
        <f t="shared" si="58"/>
        <v/>
      </c>
      <c r="P189" s="119"/>
      <c r="Q189" s="15" t="str">
        <f t="shared" si="49"/>
        <v/>
      </c>
      <c r="R189" s="15" t="str">
        <f>IF('2014 Quote Calculator'!$AB189="-","-",IF('2014 Quote Calculator'!$AB189="","",ROUNDUP(IF(OR('2014 Quote Calculator'!$E189=$CF$6,'2014 Quote Calculator'!$E189=$CG$6,'2014 Quote Calculator'!$E189=$CH$6,'2014 Quote Calculator'!$E189=$CI$6),'2014 Quote Calculator'!$AB189,(1-$L189)*'2014 Quote Calculator'!$AB189),2)))</f>
        <v/>
      </c>
      <c r="S189" s="15" t="str">
        <f t="shared" si="50"/>
        <v/>
      </c>
      <c r="T189" s="15" t="str">
        <f>IF('2014 Quote Calculator'!$AD189="-","-",IF('2014 Quote Calculator'!$AD189="","",ROUNDUP(IF(OR('2014 Quote Calculator'!$H189=$CF$6,'2014 Quote Calculator'!$H189=$CG$6,'2014 Quote Calculator'!$H189=$CH$6,'2014 Quote Calculator'!$H189=$CI$6),'2014 Quote Calculator'!$AD189,(1-$L189)*'2014 Quote Calculator'!$AD189),2)))</f>
        <v/>
      </c>
      <c r="U189" s="15" t="str">
        <f t="shared" si="51"/>
        <v/>
      </c>
      <c r="V189" s="132"/>
      <c r="W189" s="18" t="str">
        <f t="shared" si="52"/>
        <v/>
      </c>
      <c r="X189" s="18" t="str">
        <f t="shared" si="41"/>
        <v/>
      </c>
      <c r="Y189" s="18" t="str">
        <f t="shared" si="53"/>
        <v/>
      </c>
      <c r="Z189" s="18" t="str">
        <f t="shared" si="42"/>
        <v/>
      </c>
      <c r="AA189" s="18" t="str">
        <f t="shared" si="54"/>
        <v/>
      </c>
      <c r="AB189" s="15" t="str">
        <f t="shared" si="55"/>
        <v/>
      </c>
      <c r="AC189" s="15" t="str">
        <f t="shared" si="43"/>
        <v/>
      </c>
      <c r="AD189" s="15" t="str">
        <f t="shared" si="44"/>
        <v/>
      </c>
      <c r="AE189" s="121"/>
      <c r="AF189" s="8"/>
      <c r="AG189" s="13"/>
      <c r="AH189" s="13"/>
      <c r="AI189" s="13"/>
      <c r="AJ189" s="13"/>
      <c r="AO189" s="13"/>
      <c r="BR189" s="13"/>
      <c r="BS189" s="122"/>
      <c r="BT189" s="122"/>
      <c r="BX189" s="13"/>
      <c r="BY189" s="122"/>
      <c r="BZ189" s="122"/>
      <c r="CO189" s="144"/>
      <c r="CP189" s="145"/>
    </row>
    <row r="190" spans="1:94" s="57" customFormat="1" ht="45" customHeight="1" x14ac:dyDescent="0.25">
      <c r="A190" s="83"/>
      <c r="B190" s="83"/>
      <c r="C190" s="83"/>
      <c r="D190" s="83"/>
      <c r="E190" s="83"/>
      <c r="F190" s="83"/>
      <c r="G190" s="83"/>
      <c r="H190" s="83"/>
      <c r="I190" s="83"/>
      <c r="J190" s="84" t="str">
        <f t="shared" si="45"/>
        <v/>
      </c>
      <c r="K190" s="84" t="str">
        <f t="shared" si="46"/>
        <v/>
      </c>
      <c r="L190" s="150" t="str">
        <f t="shared" si="47"/>
        <v/>
      </c>
      <c r="M190" s="150" t="str">
        <f t="shared" si="40"/>
        <v/>
      </c>
      <c r="N190" s="119"/>
      <c r="O190" s="120" t="str">
        <f t="shared" si="58"/>
        <v/>
      </c>
      <c r="P190" s="119"/>
      <c r="Q190" s="15" t="str">
        <f t="shared" si="49"/>
        <v/>
      </c>
      <c r="R190" s="15" t="str">
        <f>IF('2014 Quote Calculator'!$AB190="-","-",IF('2014 Quote Calculator'!$AB190="","",ROUNDUP(IF(OR('2014 Quote Calculator'!$E190=$CF$6,'2014 Quote Calculator'!$E190=$CG$6,'2014 Quote Calculator'!$E190=$CH$6,'2014 Quote Calculator'!$E190=$CI$6),'2014 Quote Calculator'!$AB190,(1-$L190)*'2014 Quote Calculator'!$AB190),2)))</f>
        <v/>
      </c>
      <c r="S190" s="15" t="str">
        <f t="shared" si="50"/>
        <v/>
      </c>
      <c r="T190" s="15" t="str">
        <f>IF('2014 Quote Calculator'!$AD190="-","-",IF('2014 Quote Calculator'!$AD190="","",ROUNDUP(IF(OR('2014 Quote Calculator'!$H190=$CF$6,'2014 Quote Calculator'!$H190=$CG$6,'2014 Quote Calculator'!$H190=$CH$6,'2014 Quote Calculator'!$H190=$CI$6),'2014 Quote Calculator'!$AD190,(1-$L190)*'2014 Quote Calculator'!$AD190),2)))</f>
        <v/>
      </c>
      <c r="U190" s="15" t="str">
        <f t="shared" si="51"/>
        <v/>
      </c>
      <c r="V190" s="132"/>
      <c r="W190" s="18" t="str">
        <f t="shared" si="52"/>
        <v/>
      </c>
      <c r="X190" s="18" t="str">
        <f t="shared" si="41"/>
        <v/>
      </c>
      <c r="Y190" s="18" t="str">
        <f t="shared" si="53"/>
        <v/>
      </c>
      <c r="Z190" s="18" t="str">
        <f t="shared" si="42"/>
        <v/>
      </c>
      <c r="AA190" s="18" t="str">
        <f t="shared" si="54"/>
        <v/>
      </c>
      <c r="AB190" s="15" t="str">
        <f t="shared" si="55"/>
        <v/>
      </c>
      <c r="AC190" s="15" t="str">
        <f t="shared" si="43"/>
        <v/>
      </c>
      <c r="AD190" s="15" t="str">
        <f t="shared" si="44"/>
        <v/>
      </c>
      <c r="AE190" s="121"/>
      <c r="AF190" s="8"/>
      <c r="AG190" s="13"/>
      <c r="AH190" s="13"/>
      <c r="AI190" s="13"/>
      <c r="AJ190" s="13"/>
      <c r="AO190" s="13"/>
      <c r="BR190" s="13"/>
      <c r="BS190" s="122"/>
      <c r="BT190" s="122"/>
      <c r="BX190" s="13"/>
      <c r="BY190" s="122"/>
      <c r="BZ190" s="122"/>
      <c r="CO190" s="144"/>
      <c r="CP190" s="145"/>
    </row>
    <row r="191" spans="1:94" s="57" customFormat="1" ht="45" customHeight="1" x14ac:dyDescent="0.25">
      <c r="A191" s="83"/>
      <c r="B191" s="83"/>
      <c r="C191" s="83"/>
      <c r="D191" s="83"/>
      <c r="E191" s="83"/>
      <c r="F191" s="83"/>
      <c r="G191" s="83"/>
      <c r="H191" s="83"/>
      <c r="I191" s="83"/>
      <c r="J191" s="84" t="str">
        <f t="shared" si="45"/>
        <v/>
      </c>
      <c r="K191" s="84" t="str">
        <f t="shared" si="46"/>
        <v/>
      </c>
      <c r="L191" s="150" t="str">
        <f t="shared" si="47"/>
        <v/>
      </c>
      <c r="M191" s="150" t="str">
        <f t="shared" si="40"/>
        <v/>
      </c>
      <c r="N191" s="119"/>
      <c r="O191" s="120" t="str">
        <f t="shared" si="58"/>
        <v/>
      </c>
      <c r="P191" s="119"/>
      <c r="Q191" s="15" t="str">
        <f t="shared" si="49"/>
        <v/>
      </c>
      <c r="R191" s="15" t="str">
        <f>IF('2014 Quote Calculator'!$AB191="-","-",IF('2014 Quote Calculator'!$AB191="","",ROUNDUP(IF(OR('2014 Quote Calculator'!$E191=$CF$6,'2014 Quote Calculator'!$E191=$CG$6,'2014 Quote Calculator'!$E191=$CH$6,'2014 Quote Calculator'!$E191=$CI$6),'2014 Quote Calculator'!$AB191,(1-$L191)*'2014 Quote Calculator'!$AB191),2)))</f>
        <v/>
      </c>
      <c r="S191" s="15" t="str">
        <f t="shared" si="50"/>
        <v/>
      </c>
      <c r="T191" s="15" t="str">
        <f>IF('2014 Quote Calculator'!$AD191="-","-",IF('2014 Quote Calculator'!$AD191="","",ROUNDUP(IF(OR('2014 Quote Calculator'!$H191=$CF$6,'2014 Quote Calculator'!$H191=$CG$6,'2014 Quote Calculator'!$H191=$CH$6,'2014 Quote Calculator'!$H191=$CI$6),'2014 Quote Calculator'!$AD191,(1-$L191)*'2014 Quote Calculator'!$AD191),2)))</f>
        <v/>
      </c>
      <c r="U191" s="15" t="str">
        <f t="shared" si="51"/>
        <v/>
      </c>
      <c r="V191" s="132"/>
      <c r="W191" s="18" t="str">
        <f t="shared" si="52"/>
        <v/>
      </c>
      <c r="X191" s="18" t="str">
        <f t="shared" si="41"/>
        <v/>
      </c>
      <c r="Y191" s="18" t="str">
        <f t="shared" si="53"/>
        <v/>
      </c>
      <c r="Z191" s="18" t="str">
        <f t="shared" si="42"/>
        <v/>
      </c>
      <c r="AA191" s="18" t="str">
        <f t="shared" si="54"/>
        <v/>
      </c>
      <c r="AB191" s="15" t="str">
        <f t="shared" si="55"/>
        <v/>
      </c>
      <c r="AC191" s="15" t="str">
        <f t="shared" si="43"/>
        <v/>
      </c>
      <c r="AD191" s="15" t="str">
        <f t="shared" si="44"/>
        <v/>
      </c>
      <c r="AE191" s="121"/>
      <c r="AF191" s="8"/>
      <c r="AG191" s="13"/>
      <c r="AH191" s="13"/>
      <c r="AI191" s="13"/>
      <c r="AJ191" s="13"/>
      <c r="AO191" s="13"/>
      <c r="BR191" s="13"/>
      <c r="BS191" s="122"/>
      <c r="BT191" s="122"/>
      <c r="BX191" s="13"/>
      <c r="BY191" s="122"/>
      <c r="BZ191" s="122"/>
      <c r="CO191" s="144"/>
      <c r="CP191" s="145"/>
    </row>
    <row r="192" spans="1:94" s="57" customFormat="1" ht="45" customHeight="1" x14ac:dyDescent="0.25">
      <c r="A192" s="83"/>
      <c r="B192" s="83"/>
      <c r="C192" s="83"/>
      <c r="D192" s="83"/>
      <c r="E192" s="83"/>
      <c r="F192" s="83"/>
      <c r="G192" s="83"/>
      <c r="H192" s="83"/>
      <c r="I192" s="83"/>
      <c r="J192" s="84" t="str">
        <f t="shared" si="45"/>
        <v/>
      </c>
      <c r="K192" s="84" t="str">
        <f t="shared" si="46"/>
        <v/>
      </c>
      <c r="L192" s="150" t="str">
        <f t="shared" si="47"/>
        <v/>
      </c>
      <c r="M192" s="150" t="str">
        <f t="shared" si="40"/>
        <v/>
      </c>
      <c r="N192" s="119"/>
      <c r="O192" s="120" t="str">
        <f t="shared" si="58"/>
        <v/>
      </c>
      <c r="P192" s="119"/>
      <c r="Q192" s="15" t="str">
        <f t="shared" si="49"/>
        <v/>
      </c>
      <c r="R192" s="15" t="str">
        <f>IF('2014 Quote Calculator'!$AB192="-","-",IF('2014 Quote Calculator'!$AB192="","",ROUNDUP(IF(OR('2014 Quote Calculator'!$E192=$CF$6,'2014 Quote Calculator'!$E192=$CG$6,'2014 Quote Calculator'!$E192=$CH$6,'2014 Quote Calculator'!$E192=$CI$6),'2014 Quote Calculator'!$AB192,(1-$L192)*'2014 Quote Calculator'!$AB192),2)))</f>
        <v/>
      </c>
      <c r="S192" s="15" t="str">
        <f t="shared" si="50"/>
        <v/>
      </c>
      <c r="T192" s="15" t="str">
        <f>IF('2014 Quote Calculator'!$AD192="-","-",IF('2014 Quote Calculator'!$AD192="","",ROUNDUP(IF(OR('2014 Quote Calculator'!$H192=$CF$6,'2014 Quote Calculator'!$H192=$CG$6,'2014 Quote Calculator'!$H192=$CH$6,'2014 Quote Calculator'!$H192=$CI$6),'2014 Quote Calculator'!$AD192,(1-$L192)*'2014 Quote Calculator'!$AD192),2)))</f>
        <v/>
      </c>
      <c r="U192" s="15" t="str">
        <f t="shared" si="51"/>
        <v/>
      </c>
      <c r="V192" s="132"/>
      <c r="W192" s="18" t="str">
        <f t="shared" si="52"/>
        <v/>
      </c>
      <c r="X192" s="18" t="str">
        <f t="shared" si="41"/>
        <v/>
      </c>
      <c r="Y192" s="18" t="str">
        <f t="shared" si="53"/>
        <v/>
      </c>
      <c r="Z192" s="18" t="str">
        <f t="shared" si="42"/>
        <v/>
      </c>
      <c r="AA192" s="18" t="str">
        <f t="shared" si="54"/>
        <v/>
      </c>
      <c r="AB192" s="15" t="str">
        <f t="shared" si="55"/>
        <v/>
      </c>
      <c r="AC192" s="15" t="str">
        <f t="shared" si="43"/>
        <v/>
      </c>
      <c r="AD192" s="15" t="str">
        <f t="shared" si="44"/>
        <v/>
      </c>
      <c r="AE192" s="121"/>
      <c r="AF192" s="8"/>
      <c r="AG192" s="13"/>
      <c r="AH192" s="13"/>
      <c r="AI192" s="13"/>
      <c r="AJ192" s="13"/>
      <c r="AO192" s="13"/>
      <c r="BR192" s="13"/>
      <c r="BS192" s="122"/>
      <c r="BT192" s="122"/>
      <c r="BX192" s="13"/>
      <c r="BY192" s="122"/>
      <c r="BZ192" s="122"/>
      <c r="CO192" s="144"/>
      <c r="CP192" s="145"/>
    </row>
    <row r="193" spans="1:94" s="57" customFormat="1" ht="45" customHeight="1" x14ac:dyDescent="0.25">
      <c r="A193" s="83"/>
      <c r="B193" s="83"/>
      <c r="C193" s="83"/>
      <c r="D193" s="83"/>
      <c r="E193" s="83"/>
      <c r="F193" s="83"/>
      <c r="G193" s="83"/>
      <c r="H193" s="83"/>
      <c r="I193" s="83"/>
      <c r="J193" s="84" t="str">
        <f t="shared" si="45"/>
        <v/>
      </c>
      <c r="K193" s="84" t="str">
        <f t="shared" si="46"/>
        <v/>
      </c>
      <c r="L193" s="150" t="str">
        <f t="shared" si="47"/>
        <v/>
      </c>
      <c r="M193" s="150" t="str">
        <f t="shared" si="40"/>
        <v/>
      </c>
      <c r="N193" s="119"/>
      <c r="O193" s="120" t="str">
        <f t="shared" si="58"/>
        <v/>
      </c>
      <c r="P193" s="119"/>
      <c r="Q193" s="15" t="str">
        <f t="shared" si="49"/>
        <v/>
      </c>
      <c r="R193" s="15" t="str">
        <f>IF('2014 Quote Calculator'!$AB193="-","-",IF('2014 Quote Calculator'!$AB193="","",ROUNDUP(IF(OR('2014 Quote Calculator'!$E193=$CF$6,'2014 Quote Calculator'!$E193=$CG$6,'2014 Quote Calculator'!$E193=$CH$6,'2014 Quote Calculator'!$E193=$CI$6),'2014 Quote Calculator'!$AB193,(1-$L193)*'2014 Quote Calculator'!$AB193),2)))</f>
        <v/>
      </c>
      <c r="S193" s="15" t="str">
        <f t="shared" si="50"/>
        <v/>
      </c>
      <c r="T193" s="15" t="str">
        <f>IF('2014 Quote Calculator'!$AD193="-","-",IF('2014 Quote Calculator'!$AD193="","",ROUNDUP(IF(OR('2014 Quote Calculator'!$H193=$CF$6,'2014 Quote Calculator'!$H193=$CG$6,'2014 Quote Calculator'!$H193=$CH$6,'2014 Quote Calculator'!$H193=$CI$6),'2014 Quote Calculator'!$AD193,(1-$L193)*'2014 Quote Calculator'!$AD193),2)))</f>
        <v/>
      </c>
      <c r="U193" s="15" t="str">
        <f t="shared" si="51"/>
        <v/>
      </c>
      <c r="V193" s="132"/>
      <c r="W193" s="18" t="str">
        <f t="shared" si="52"/>
        <v/>
      </c>
      <c r="X193" s="18" t="str">
        <f t="shared" si="41"/>
        <v/>
      </c>
      <c r="Y193" s="18" t="str">
        <f t="shared" si="53"/>
        <v/>
      </c>
      <c r="Z193" s="18" t="str">
        <f t="shared" si="42"/>
        <v/>
      </c>
      <c r="AA193" s="18" t="str">
        <f t="shared" si="54"/>
        <v/>
      </c>
      <c r="AB193" s="15" t="str">
        <f t="shared" si="55"/>
        <v/>
      </c>
      <c r="AC193" s="15" t="str">
        <f t="shared" si="43"/>
        <v/>
      </c>
      <c r="AD193" s="15" t="str">
        <f t="shared" si="44"/>
        <v/>
      </c>
      <c r="AE193" s="121"/>
      <c r="AF193" s="8"/>
      <c r="AG193" s="13"/>
      <c r="AH193" s="13"/>
      <c r="AI193" s="13"/>
      <c r="AJ193" s="13"/>
      <c r="AO193" s="13"/>
      <c r="BR193" s="13"/>
      <c r="BS193" s="122"/>
      <c r="BT193" s="122"/>
      <c r="BX193" s="13"/>
      <c r="BY193" s="122"/>
      <c r="BZ193" s="122"/>
      <c r="CO193" s="144"/>
      <c r="CP193" s="145"/>
    </row>
    <row r="194" spans="1:94" s="57" customFormat="1" ht="45" customHeight="1" x14ac:dyDescent="0.25">
      <c r="A194" s="83"/>
      <c r="B194" s="83"/>
      <c r="C194" s="83"/>
      <c r="D194" s="83"/>
      <c r="E194" s="83"/>
      <c r="F194" s="83"/>
      <c r="G194" s="83"/>
      <c r="H194" s="83"/>
      <c r="I194" s="83"/>
      <c r="J194" s="84" t="str">
        <f t="shared" si="45"/>
        <v/>
      </c>
      <c r="K194" s="84" t="str">
        <f t="shared" si="46"/>
        <v/>
      </c>
      <c r="L194" s="150" t="str">
        <f t="shared" si="47"/>
        <v/>
      </c>
      <c r="M194" s="150" t="str">
        <f t="shared" si="40"/>
        <v/>
      </c>
      <c r="N194" s="119"/>
      <c r="O194" s="120" t="str">
        <f t="shared" si="58"/>
        <v/>
      </c>
      <c r="P194" s="119"/>
      <c r="Q194" s="15" t="str">
        <f t="shared" si="49"/>
        <v/>
      </c>
      <c r="R194" s="15" t="str">
        <f>IF('2014 Quote Calculator'!$AB194="-","-",IF('2014 Quote Calculator'!$AB194="","",ROUNDUP(IF(OR('2014 Quote Calculator'!$E194=$CF$6,'2014 Quote Calculator'!$E194=$CG$6,'2014 Quote Calculator'!$E194=$CH$6,'2014 Quote Calculator'!$E194=$CI$6),'2014 Quote Calculator'!$AB194,(1-$L194)*'2014 Quote Calculator'!$AB194),2)))</f>
        <v/>
      </c>
      <c r="S194" s="15" t="str">
        <f t="shared" si="50"/>
        <v/>
      </c>
      <c r="T194" s="15" t="str">
        <f>IF('2014 Quote Calculator'!$AD194="-","-",IF('2014 Quote Calculator'!$AD194="","",ROUNDUP(IF(OR('2014 Quote Calculator'!$H194=$CF$6,'2014 Quote Calculator'!$H194=$CG$6,'2014 Quote Calculator'!$H194=$CH$6,'2014 Quote Calculator'!$H194=$CI$6),'2014 Quote Calculator'!$AD194,(1-$L194)*'2014 Quote Calculator'!$AD194),2)))</f>
        <v/>
      </c>
      <c r="U194" s="15" t="str">
        <f t="shared" si="51"/>
        <v/>
      </c>
      <c r="V194" s="132"/>
      <c r="W194" s="18" t="str">
        <f t="shared" si="52"/>
        <v/>
      </c>
      <c r="X194" s="18" t="str">
        <f t="shared" si="41"/>
        <v/>
      </c>
      <c r="Y194" s="18" t="str">
        <f t="shared" si="53"/>
        <v/>
      </c>
      <c r="Z194" s="18" t="str">
        <f t="shared" si="42"/>
        <v/>
      </c>
      <c r="AA194" s="18" t="str">
        <f t="shared" si="54"/>
        <v/>
      </c>
      <c r="AB194" s="15" t="str">
        <f t="shared" si="55"/>
        <v/>
      </c>
      <c r="AC194" s="15" t="str">
        <f t="shared" si="43"/>
        <v/>
      </c>
      <c r="AD194" s="15" t="str">
        <f t="shared" si="44"/>
        <v/>
      </c>
      <c r="AE194" s="121"/>
      <c r="AF194" s="8"/>
      <c r="AG194" s="13"/>
      <c r="AH194" s="13"/>
      <c r="AI194" s="13"/>
      <c r="AJ194" s="13"/>
      <c r="AO194" s="13"/>
      <c r="BR194" s="13"/>
      <c r="BS194" s="122"/>
      <c r="BT194" s="122"/>
      <c r="BX194" s="13"/>
      <c r="BY194" s="122"/>
      <c r="BZ194" s="122"/>
      <c r="CO194" s="144"/>
      <c r="CP194" s="145"/>
    </row>
    <row r="195" spans="1:94" s="57" customFormat="1" ht="45" customHeight="1" x14ac:dyDescent="0.25">
      <c r="A195" s="83"/>
      <c r="B195" s="83"/>
      <c r="C195" s="83"/>
      <c r="D195" s="83"/>
      <c r="E195" s="83"/>
      <c r="F195" s="83"/>
      <c r="G195" s="83"/>
      <c r="H195" s="83"/>
      <c r="I195" s="83"/>
      <c r="J195" s="84" t="str">
        <f t="shared" si="45"/>
        <v/>
      </c>
      <c r="K195" s="84" t="str">
        <f t="shared" si="46"/>
        <v/>
      </c>
      <c r="L195" s="150" t="str">
        <f t="shared" si="47"/>
        <v/>
      </c>
      <c r="M195" s="150" t="str">
        <f t="shared" si="40"/>
        <v/>
      </c>
      <c r="N195" s="119"/>
      <c r="O195" s="120" t="str">
        <f t="shared" si="58"/>
        <v/>
      </c>
      <c r="P195" s="119"/>
      <c r="Q195" s="15" t="str">
        <f t="shared" si="49"/>
        <v/>
      </c>
      <c r="R195" s="15" t="str">
        <f>IF('2014 Quote Calculator'!$AB195="-","-",IF('2014 Quote Calculator'!$AB195="","",ROUNDUP(IF(OR('2014 Quote Calculator'!$E195=$CF$6,'2014 Quote Calculator'!$E195=$CG$6,'2014 Quote Calculator'!$E195=$CH$6,'2014 Quote Calculator'!$E195=$CI$6),'2014 Quote Calculator'!$AB195,(1-$L195)*'2014 Quote Calculator'!$AB195),2)))</f>
        <v/>
      </c>
      <c r="S195" s="15" t="str">
        <f t="shared" si="50"/>
        <v/>
      </c>
      <c r="T195" s="15" t="str">
        <f>IF('2014 Quote Calculator'!$AD195="-","-",IF('2014 Quote Calculator'!$AD195="","",ROUNDUP(IF(OR('2014 Quote Calculator'!$H195=$CF$6,'2014 Quote Calculator'!$H195=$CG$6,'2014 Quote Calculator'!$H195=$CH$6,'2014 Quote Calculator'!$H195=$CI$6),'2014 Quote Calculator'!$AD195,(1-$L195)*'2014 Quote Calculator'!$AD195),2)))</f>
        <v/>
      </c>
      <c r="U195" s="15" t="str">
        <f t="shared" si="51"/>
        <v/>
      </c>
      <c r="V195" s="132"/>
      <c r="W195" s="18" t="str">
        <f t="shared" si="52"/>
        <v/>
      </c>
      <c r="X195" s="18" t="str">
        <f t="shared" si="41"/>
        <v/>
      </c>
      <c r="Y195" s="18" t="str">
        <f t="shared" si="53"/>
        <v/>
      </c>
      <c r="Z195" s="18" t="str">
        <f t="shared" si="42"/>
        <v/>
      </c>
      <c r="AA195" s="18" t="str">
        <f t="shared" si="54"/>
        <v/>
      </c>
      <c r="AB195" s="15" t="str">
        <f t="shared" si="55"/>
        <v/>
      </c>
      <c r="AC195" s="15" t="str">
        <f t="shared" si="43"/>
        <v/>
      </c>
      <c r="AD195" s="15" t="str">
        <f t="shared" si="44"/>
        <v/>
      </c>
      <c r="AE195" s="121"/>
      <c r="AF195" s="8"/>
      <c r="AG195" s="13"/>
      <c r="AH195" s="13"/>
      <c r="AI195" s="13"/>
      <c r="AJ195" s="13"/>
      <c r="AO195" s="13"/>
      <c r="BR195" s="13"/>
      <c r="BS195" s="122"/>
      <c r="BT195" s="122"/>
      <c r="BX195" s="13"/>
      <c r="BY195" s="122"/>
      <c r="BZ195" s="122"/>
      <c r="CO195" s="144"/>
      <c r="CP195" s="145"/>
    </row>
    <row r="196" spans="1:94" s="57" customFormat="1" ht="45" customHeight="1" x14ac:dyDescent="0.25">
      <c r="A196" s="83"/>
      <c r="B196" s="83"/>
      <c r="C196" s="83"/>
      <c r="D196" s="83"/>
      <c r="E196" s="83"/>
      <c r="F196" s="83"/>
      <c r="G196" s="83"/>
      <c r="H196" s="83"/>
      <c r="I196" s="83"/>
      <c r="J196" s="84" t="str">
        <f t="shared" si="45"/>
        <v/>
      </c>
      <c r="K196" s="84" t="str">
        <f t="shared" si="46"/>
        <v/>
      </c>
      <c r="L196" s="150" t="str">
        <f t="shared" si="47"/>
        <v/>
      </c>
      <c r="M196" s="150" t="str">
        <f t="shared" si="40"/>
        <v/>
      </c>
      <c r="N196" s="119"/>
      <c r="O196" s="120" t="str">
        <f t="shared" si="58"/>
        <v/>
      </c>
      <c r="P196" s="119"/>
      <c r="Q196" s="15" t="str">
        <f t="shared" si="49"/>
        <v/>
      </c>
      <c r="R196" s="15" t="str">
        <f>IF('2014 Quote Calculator'!$AB196="-","-",IF('2014 Quote Calculator'!$AB196="","",ROUNDUP(IF(OR('2014 Quote Calculator'!$E196=$CF$6,'2014 Quote Calculator'!$E196=$CG$6,'2014 Quote Calculator'!$E196=$CH$6,'2014 Quote Calculator'!$E196=$CI$6),'2014 Quote Calculator'!$AB196,(1-$L196)*'2014 Quote Calculator'!$AB196),2)))</f>
        <v/>
      </c>
      <c r="S196" s="15" t="str">
        <f t="shared" si="50"/>
        <v/>
      </c>
      <c r="T196" s="15" t="str">
        <f>IF('2014 Quote Calculator'!$AD196="-","-",IF('2014 Quote Calculator'!$AD196="","",ROUNDUP(IF(OR('2014 Quote Calculator'!$H196=$CF$6,'2014 Quote Calculator'!$H196=$CG$6,'2014 Quote Calculator'!$H196=$CH$6,'2014 Quote Calculator'!$H196=$CI$6),'2014 Quote Calculator'!$AD196,(1-$L196)*'2014 Quote Calculator'!$AD196),2)))</f>
        <v/>
      </c>
      <c r="U196" s="15" t="str">
        <f t="shared" si="51"/>
        <v/>
      </c>
      <c r="V196" s="132"/>
      <c r="W196" s="18" t="str">
        <f t="shared" si="52"/>
        <v/>
      </c>
      <c r="X196" s="18" t="str">
        <f t="shared" si="41"/>
        <v/>
      </c>
      <c r="Y196" s="18" t="str">
        <f t="shared" si="53"/>
        <v/>
      </c>
      <c r="Z196" s="18" t="str">
        <f t="shared" si="42"/>
        <v/>
      </c>
      <c r="AA196" s="18" t="str">
        <f t="shared" si="54"/>
        <v/>
      </c>
      <c r="AB196" s="15" t="str">
        <f t="shared" si="55"/>
        <v/>
      </c>
      <c r="AC196" s="15" t="str">
        <f t="shared" si="43"/>
        <v/>
      </c>
      <c r="AD196" s="15" t="str">
        <f t="shared" si="44"/>
        <v/>
      </c>
      <c r="AE196" s="121"/>
      <c r="AF196" s="8"/>
      <c r="AG196" s="13"/>
      <c r="AH196" s="13"/>
      <c r="AI196" s="13"/>
      <c r="AJ196" s="13"/>
      <c r="AO196" s="13"/>
      <c r="BR196" s="13"/>
      <c r="BS196" s="122"/>
      <c r="BT196" s="122"/>
      <c r="BX196" s="13"/>
      <c r="BY196" s="122"/>
      <c r="BZ196" s="122"/>
      <c r="CO196" s="144"/>
      <c r="CP196" s="145"/>
    </row>
    <row r="197" spans="1:94" s="57" customFormat="1" ht="45" customHeight="1" x14ac:dyDescent="0.25">
      <c r="A197" s="83"/>
      <c r="B197" s="83"/>
      <c r="C197" s="83"/>
      <c r="D197" s="83"/>
      <c r="E197" s="83"/>
      <c r="F197" s="83"/>
      <c r="G197" s="83"/>
      <c r="H197" s="83"/>
      <c r="I197" s="83"/>
      <c r="J197" s="84" t="str">
        <f t="shared" si="45"/>
        <v/>
      </c>
      <c r="K197" s="84" t="str">
        <f t="shared" si="46"/>
        <v/>
      </c>
      <c r="L197" s="150" t="str">
        <f t="shared" si="47"/>
        <v/>
      </c>
      <c r="M197" s="150" t="str">
        <f t="shared" si="40"/>
        <v/>
      </c>
      <c r="N197" s="119"/>
      <c r="O197" s="120" t="str">
        <f t="shared" si="58"/>
        <v/>
      </c>
      <c r="P197" s="119"/>
      <c r="Q197" s="15" t="str">
        <f t="shared" si="49"/>
        <v/>
      </c>
      <c r="R197" s="15" t="str">
        <f>IF('2014 Quote Calculator'!$AB197="-","-",IF('2014 Quote Calculator'!$AB197="","",ROUNDUP(IF(OR('2014 Quote Calculator'!$E197=$CF$6,'2014 Quote Calculator'!$E197=$CG$6,'2014 Quote Calculator'!$E197=$CH$6,'2014 Quote Calculator'!$E197=$CI$6),'2014 Quote Calculator'!$AB197,(1-$L197)*'2014 Quote Calculator'!$AB197),2)))</f>
        <v/>
      </c>
      <c r="S197" s="15" t="str">
        <f t="shared" si="50"/>
        <v/>
      </c>
      <c r="T197" s="15" t="str">
        <f>IF('2014 Quote Calculator'!$AD197="-","-",IF('2014 Quote Calculator'!$AD197="","",ROUNDUP(IF(OR('2014 Quote Calculator'!$H197=$CF$6,'2014 Quote Calculator'!$H197=$CG$6,'2014 Quote Calculator'!$H197=$CH$6,'2014 Quote Calculator'!$H197=$CI$6),'2014 Quote Calculator'!$AD197,(1-$L197)*'2014 Quote Calculator'!$AD197),2)))</f>
        <v/>
      </c>
      <c r="U197" s="15" t="str">
        <f t="shared" si="51"/>
        <v/>
      </c>
      <c r="V197" s="132"/>
      <c r="W197" s="18" t="str">
        <f t="shared" si="52"/>
        <v/>
      </c>
      <c r="X197" s="18" t="str">
        <f t="shared" si="41"/>
        <v/>
      </c>
      <c r="Y197" s="18" t="str">
        <f t="shared" si="53"/>
        <v/>
      </c>
      <c r="Z197" s="18" t="str">
        <f t="shared" si="42"/>
        <v/>
      </c>
      <c r="AA197" s="18" t="str">
        <f t="shared" si="54"/>
        <v/>
      </c>
      <c r="AB197" s="15" t="str">
        <f t="shared" si="55"/>
        <v/>
      </c>
      <c r="AC197" s="15" t="str">
        <f t="shared" si="43"/>
        <v/>
      </c>
      <c r="AD197" s="15" t="str">
        <f t="shared" si="44"/>
        <v/>
      </c>
      <c r="AE197" s="121"/>
      <c r="AF197" s="8"/>
      <c r="AG197" s="13"/>
      <c r="AH197" s="13"/>
      <c r="AI197" s="13"/>
      <c r="AJ197" s="13"/>
      <c r="AO197" s="13"/>
      <c r="BR197" s="13"/>
      <c r="BS197" s="122"/>
      <c r="BT197" s="122"/>
      <c r="BX197" s="13"/>
      <c r="BY197" s="122"/>
      <c r="BZ197" s="122"/>
      <c r="CO197" s="144"/>
      <c r="CP197" s="145"/>
    </row>
    <row r="198" spans="1:94" s="57" customFormat="1" ht="45" customHeight="1" x14ac:dyDescent="0.25">
      <c r="A198" s="83"/>
      <c r="B198" s="83"/>
      <c r="C198" s="83"/>
      <c r="D198" s="83"/>
      <c r="E198" s="83"/>
      <c r="F198" s="83"/>
      <c r="G198" s="83"/>
      <c r="H198" s="83"/>
      <c r="I198" s="83"/>
      <c r="J198" s="84" t="str">
        <f t="shared" si="45"/>
        <v/>
      </c>
      <c r="K198" s="84" t="str">
        <f t="shared" si="46"/>
        <v/>
      </c>
      <c r="L198" s="150" t="str">
        <f t="shared" si="47"/>
        <v/>
      </c>
      <c r="M198" s="150" t="str">
        <f t="shared" si="40"/>
        <v/>
      </c>
      <c r="N198" s="119"/>
      <c r="O198" s="120" t="str">
        <f t="shared" si="58"/>
        <v/>
      </c>
      <c r="P198" s="119"/>
      <c r="Q198" s="15" t="str">
        <f t="shared" si="49"/>
        <v/>
      </c>
      <c r="R198" s="15" t="str">
        <f>IF('2014 Quote Calculator'!$AB198="-","-",IF('2014 Quote Calculator'!$AB198="","",ROUNDUP(IF(OR('2014 Quote Calculator'!$E198=$CF$6,'2014 Quote Calculator'!$E198=$CG$6,'2014 Quote Calculator'!$E198=$CH$6,'2014 Quote Calculator'!$E198=$CI$6),'2014 Quote Calculator'!$AB198,(1-$L198)*'2014 Quote Calculator'!$AB198),2)))</f>
        <v/>
      </c>
      <c r="S198" s="15" t="str">
        <f t="shared" si="50"/>
        <v/>
      </c>
      <c r="T198" s="15" t="str">
        <f>IF('2014 Quote Calculator'!$AD198="-","-",IF('2014 Quote Calculator'!$AD198="","",ROUNDUP(IF(OR('2014 Quote Calculator'!$H198=$CF$6,'2014 Quote Calculator'!$H198=$CG$6,'2014 Quote Calculator'!$H198=$CH$6,'2014 Quote Calculator'!$H198=$CI$6),'2014 Quote Calculator'!$AD198,(1-$L198)*'2014 Quote Calculator'!$AD198),2)))</f>
        <v/>
      </c>
      <c r="U198" s="15" t="str">
        <f t="shared" si="51"/>
        <v/>
      </c>
      <c r="V198" s="132"/>
      <c r="W198" s="18" t="str">
        <f t="shared" si="52"/>
        <v/>
      </c>
      <c r="X198" s="18" t="str">
        <f t="shared" si="41"/>
        <v/>
      </c>
      <c r="Y198" s="18" t="str">
        <f t="shared" si="53"/>
        <v/>
      </c>
      <c r="Z198" s="18" t="str">
        <f t="shared" si="42"/>
        <v/>
      </c>
      <c r="AA198" s="18" t="str">
        <f t="shared" si="54"/>
        <v/>
      </c>
      <c r="AB198" s="15" t="str">
        <f t="shared" si="55"/>
        <v/>
      </c>
      <c r="AC198" s="15" t="str">
        <f t="shared" si="43"/>
        <v/>
      </c>
      <c r="AD198" s="15" t="str">
        <f t="shared" si="44"/>
        <v/>
      </c>
      <c r="AE198" s="121"/>
      <c r="AF198" s="8"/>
      <c r="AG198" s="13"/>
      <c r="AH198" s="13"/>
      <c r="AI198" s="13"/>
      <c r="AJ198" s="13"/>
      <c r="AO198" s="13"/>
      <c r="BR198" s="13"/>
      <c r="BS198" s="122"/>
      <c r="BT198" s="122"/>
      <c r="BX198" s="13"/>
      <c r="BY198" s="122"/>
      <c r="BZ198" s="122"/>
      <c r="CO198" s="144"/>
      <c r="CP198" s="145"/>
    </row>
    <row r="199" spans="1:94" s="57" customFormat="1" ht="45" customHeight="1" x14ac:dyDescent="0.25">
      <c r="A199" s="83"/>
      <c r="B199" s="83"/>
      <c r="C199" s="83"/>
      <c r="D199" s="83"/>
      <c r="E199" s="83"/>
      <c r="F199" s="83"/>
      <c r="G199" s="83"/>
      <c r="H199" s="83"/>
      <c r="I199" s="83"/>
      <c r="J199" s="84" t="str">
        <f t="shared" si="45"/>
        <v/>
      </c>
      <c r="K199" s="84" t="str">
        <f t="shared" si="46"/>
        <v/>
      </c>
      <c r="L199" s="150" t="str">
        <f t="shared" si="47"/>
        <v/>
      </c>
      <c r="M199" s="150" t="str">
        <f t="shared" ref="M199:M244" si="59">IF($C199="","",$M$5)</f>
        <v/>
      </c>
      <c r="N199" s="119"/>
      <c r="O199" s="120" t="str">
        <f t="shared" si="58"/>
        <v/>
      </c>
      <c r="P199" s="119"/>
      <c r="Q199" s="15" t="str">
        <f t="shared" si="49"/>
        <v/>
      </c>
      <c r="R199" s="15" t="str">
        <f>IF('2014 Quote Calculator'!$AB199="-","-",IF('2014 Quote Calculator'!$AB199="","",ROUNDUP(IF(OR('2014 Quote Calculator'!$E199=$CF$6,'2014 Quote Calculator'!$E199=$CG$6,'2014 Quote Calculator'!$E199=$CH$6,'2014 Quote Calculator'!$E199=$CI$6),'2014 Quote Calculator'!$AB199,(1-$L199)*'2014 Quote Calculator'!$AB199),2)))</f>
        <v/>
      </c>
      <c r="S199" s="15" t="str">
        <f t="shared" si="50"/>
        <v/>
      </c>
      <c r="T199" s="15" t="str">
        <f>IF('2014 Quote Calculator'!$AD199="-","-",IF('2014 Quote Calculator'!$AD199="","",ROUNDUP(IF(OR('2014 Quote Calculator'!$H199=$CF$6,'2014 Quote Calculator'!$H199=$CG$6,'2014 Quote Calculator'!$H199=$CH$6,'2014 Quote Calculator'!$H199=$CI$6),'2014 Quote Calculator'!$AD199,(1-$L199)*'2014 Quote Calculator'!$AD199),2)))</f>
        <v/>
      </c>
      <c r="U199" s="15" t="str">
        <f t="shared" si="51"/>
        <v/>
      </c>
      <c r="V199" s="132"/>
      <c r="W199" s="18" t="str">
        <f t="shared" si="52"/>
        <v/>
      </c>
      <c r="X199" s="18" t="str">
        <f t="shared" ref="X199:X262" si="60">IF($W199="","",IF(LOOKUP($W199,$AF$7:$AF$25,$AF$7:$AF$25)=$W199,(LOOKUP($W199,$AF$7:$AF$25,$AF$7:$AF$25)),(LOOKUP($W199,$AF$7:$AF$25,$AF$8:$AF$26))))</f>
        <v/>
      </c>
      <c r="Y199" s="18" t="str">
        <f t="shared" si="53"/>
        <v/>
      </c>
      <c r="Z199" s="18" t="str">
        <f t="shared" ref="Z199:Z262" si="61">IF($Y199="","",IF(LOOKUP($Y199,$AF$7:$AF$25,$AF$7:$AF$25)=$Y199,(LOOKUP($Y199,$AF$7:$AF$25,$AF$7:$AF$25)),(LOOKUP($Y199,$AF$7:$AF$25,$AF$8:$AF$26))))</f>
        <v/>
      </c>
      <c r="AA199" s="18" t="str">
        <f t="shared" si="54"/>
        <v/>
      </c>
      <c r="AB199" s="15" t="str">
        <f t="shared" si="55"/>
        <v/>
      </c>
      <c r="AC199" s="15" t="str">
        <f t="shared" ref="AC199:AC262" si="62">IF($F199="","",IF($F199=$CR$7,$CS$7*$W199,IF($F199=$CR$8,$CS$8*$W199,IF($F199=$CR$9,$CS$9*$W199,"No Charge"))))</f>
        <v/>
      </c>
      <c r="AD199" s="15" t="str">
        <f t="shared" ref="AD199:AD262" si="63">IF($H199="","",IF($H199=$BR$6,LOOKUP($Z199,$AF$7:$AF$25,$BR$7:$BR$25),IF($H199=$BS$6,LOOKUP($Z199,$AF$7:$AF$25,$BS$7:$BS$25),IF($H199=$BT$6,LOOKUP($Z199,$AF$7:$AF$25,$BT$7:$BT$25),IF($H199=$BU$6,LOOKUP($Z199,$AF$7:$AF$25,$BU$7:$BU$25),IF($H199=$AR$6,LOOKUP($Z199,$AF$7:$AF$25,$AR$7:$AR$25),IF($H199=$BV$6,LOOKUP($Z199,$AF$7:$AF$25,$BV$7:$BV$25),IF($H199=$BW$6,LOOKUP($Z199,$AF$7:$AF$25,$BW$7:$BW$25),IF($H199=$BX$6,LOOKUP($Z199,$AF$7:$AF$25,$BX$7:$BX$25),IF($H199=$BY$6,LOOKUP($Z199,$AF$7:$AF$25,$BY$7:$BY$25),IF($H199=$BZ$6,LOOKUP($Z199,$AF$7:$AF$25,$BZ$7:$BZ$25),IF($H199=$CA$6,LOOKUP($Z199,$AF$7:$AF$25,$CA$7:$CA$25),IF($H199=$CB$6,LOOKUP($Z199,$AF$7:$AF$25,$CB$7:$CB$25),IF($H199=$CC$6,LOOKUP($Z199,$AF$7:$AF$25,$CC$7:$CC$25)))))))))))))))</f>
        <v/>
      </c>
      <c r="AE199" s="121"/>
      <c r="AF199" s="8"/>
      <c r="AG199" s="13"/>
      <c r="AH199" s="13"/>
      <c r="AI199" s="13"/>
      <c r="AJ199" s="13"/>
      <c r="AO199" s="13"/>
      <c r="BR199" s="13"/>
      <c r="BS199" s="122"/>
      <c r="BT199" s="122"/>
      <c r="BX199" s="13"/>
      <c r="BY199" s="122"/>
      <c r="BZ199" s="122"/>
      <c r="CO199" s="144"/>
      <c r="CP199" s="145"/>
    </row>
    <row r="200" spans="1:94" s="57" customFormat="1" ht="45" customHeight="1" x14ac:dyDescent="0.25">
      <c r="A200" s="83"/>
      <c r="B200" s="83"/>
      <c r="C200" s="83"/>
      <c r="D200" s="83"/>
      <c r="E200" s="83"/>
      <c r="F200" s="83"/>
      <c r="G200" s="83"/>
      <c r="H200" s="83"/>
      <c r="I200" s="83"/>
      <c r="J200" s="84" t="str">
        <f t="shared" ref="J200:J244" si="64">IF($I200="","",IF($H200="","",IF($I200&gt;0.1,$C200+2*$I200,"")))</f>
        <v/>
      </c>
      <c r="K200" s="84" t="str">
        <f t="shared" ref="K200:K244" si="65">IF($I200="","",IF($H200="","",IF($I200&gt;0.1,$D200+2*$I200,"")))</f>
        <v/>
      </c>
      <c r="L200" s="150" t="str">
        <f t="shared" ref="L200:L244" si="66">IF($E200=$AP$6,IF($M$4="",$M$3,$M$4),IF($C200="","",$M$3))</f>
        <v/>
      </c>
      <c r="M200" s="150" t="str">
        <f t="shared" si="59"/>
        <v/>
      </c>
      <c r="N200" s="119"/>
      <c r="O200" s="120" t="str">
        <f t="shared" ref="O200:O211" si="67">IF(AND(OR($E200=$AG$6,$E200=$AH$6,$E200=$AI$6,$E200=$AJ$6,$E200=$AL$6,$E200=$AM$6,$E200=$AO$6,$E200=$AQ$6,$E200=$AR$6,$E200=$AU$6,$E200=$AV$6,$E200=$AW$6,$E200=$AX$6,$E200=$AY$6,$E200=$AZ$6,$E200=$BR$6,$E200=$BS$6,$E200=$BT$6,$E200=$BU$6,$E200=$BV$6,$E200=$BW$6,$E200=$BX$6,$E200=$BY$6,$E200=$BZ$6,$E200=$CA$6,$E200=$CB$6,$E200=$CC$6),OR(MIN($C200:$D200)&gt;$AG$27,MAX($C200:$D200)&gt;$AG$28)),"DURAPLAQ PRODUCT EXCEEDS AVAILABLE SIZE LIMITATIONS FOR STANDARD PRODUCT LINE, PLEASE CONTACT CUSTOMER SERVICE FOR AVAILABLE CUSTOM OPTIONS",IF(AND(OR($E200=$AK$6,$E200=$AP$6),OR(MIN($C200:$D200)&gt;$AK$27,MAX($C200:$D200)&gt;$AK$28)),"DURAWRAP PRODUCT EXCEEDS AVAILABLE SIZE LIMITATIONS FOR STANDARD PRODUCT LINE, PLEASE CONTACT CUSTOMER SERVICE FOR AVAILABLE CUSTOM OPTIONS",IF(AND(OR($E200=$AS$6,$E200=$AT$6),OR(MIN($C200:$D200)&gt;$AS$27,MAX($C200:$D200)&gt;$AS$28)),"ALUMAPRESS PRODUCT EXCEEDS AVAILABLE SIZE LIMITATIONS FOR STANDARD PRODUCT LINE, PLEASE CONTACT CUSTOMER SERVICE FOR AVAILABLE CUSTOM OPTIONS",IF(AND(OR($H200=$BR$6,$H200=$BS$6,$H200=$BT$6,$H200=$BU$6,$H200=$BV$6,$H200=$BW$6,$H200=$BX$6,$H200=$BY$6,$H200=$BZ$6,$H200=$CA$6,$H200=$CB$6,$H200=$CC$6),OR(MIN($J200:$K200)&gt;$AG$27,MAX($J200:$K200)&gt;$AG$28)),"BOTTOM STACK PRODUCT EXCEEDS AVAILABLE SIZE LIMITATIONS FOR STANDARD PRODUCT LINE, PLEASE CONTACT CUSTOMER SERVICE FOR AVAILABLE CUSTOM OPTIONS",IF(AND($E200="",$H200="",$F200&gt;1,$G200&gt;1),"TRADITIONAL FRAME COMPONENTS REQUIRED - CONTACT CUSTOMER SERVICE FOR PRICING &amp; AVAILABLE  OPTIONS",IF(AND($H200&gt;1,$I200="",$J200="",$K200=""),"BOTTOM STACK SIZE REQUIRED FOR PRICING",IF($C200="","",IF($B200=1,"","Quantity "&amp;$B200&amp;" - ")&amp;$C200&amp;"in x "&amp;$D200&amp;"in "&amp;$E200&amp;IF($F200="",""," with "&amp;$F200)&amp;IF($J200="",""," on "&amp;$J200&amp;"in x "&amp;$K200&amp;"in "&amp;$H200)&amp;IF($G200="","",IF($E200="",$G200,IF($J200=""," and "&amp;$C200&amp;"in x "&amp;$D200&amp;"in "&amp;$G200,"  and "&amp;$J200&amp;"in x "&amp;$K200&amp;"in "&amp;$G200)))&amp;"            $"&amp;$Q200&amp;"    (Pricing Breakdown:  "&amp;IF($E200="","","$"&amp;$R200&amp;" for each "&amp;$E200)&amp;IF($F200="","",IF($E200="","$"&amp;$S200&amp;" for each "&amp;$F200,", $"&amp;$S200&amp;IF($F200="",""," for each "&amp;$F200)))&amp;IF($H200="","",", $"&amp;$T200&amp;IF($H200="",""," for each "&amp;$H200))&amp;IF($U200="","",IF(AND($E200="",$F200="",$H200="")," $"&amp;$U200&amp;" for each ",",  $"&amp;$U200&amp;" for each ")&amp;IF($G200="",$F200,$G200))&amp;IF(Q200&gt;1,")","")&amp;IF($A200="",""," - "&amp;$A200))))))))</f>
        <v/>
      </c>
      <c r="P200" s="119"/>
      <c r="Q200" s="15" t="str">
        <f t="shared" ref="Q200:Q263" si="68">IF($B200="","",ROUNDUP(IF($R200="",0,$B200*$R200)+IF($S200="",0,$B200*$S200)+IF($T200="",0,$B200*$T200)+IF($U200="",0,$B200*$U200),2))</f>
        <v/>
      </c>
      <c r="R200" s="15" t="str">
        <f>IF('2014 Quote Calculator'!$AB200="-","-",IF('2014 Quote Calculator'!$AB200="","",ROUNDUP(IF(OR('2014 Quote Calculator'!$E200=$CF$6,'2014 Quote Calculator'!$E200=$CG$6,'2014 Quote Calculator'!$E200=$CH$6,'2014 Quote Calculator'!$E200=$CI$6),'2014 Quote Calculator'!$AB200,(1-$L200)*'2014 Quote Calculator'!$AB200),2)))</f>
        <v/>
      </c>
      <c r="S200" s="15" t="str">
        <f t="shared" ref="S200:S263" si="69">IF(AC200="","",ROUNDUP(IF($F200=$CR$7,$CS$7*$W200,IF($F200=$CR$8,$CS$8*$W200,IF($F200=$CR$12,$CS$12*$W200,IF($F200=$CR$9,$CS$9*$W200,"No Charge"))))*(1-$M200),2))</f>
        <v/>
      </c>
      <c r="T200" s="15" t="str">
        <f>IF('2014 Quote Calculator'!$AD200="-","-",IF('2014 Quote Calculator'!$AD200="","",ROUNDUP(IF(OR('2014 Quote Calculator'!$H200=$CF$6,'2014 Quote Calculator'!$H200=$CG$6,'2014 Quote Calculator'!$H200=$CH$6,'2014 Quote Calculator'!$H200=$CI$6),'2014 Quote Calculator'!$AD200,(1-$L200)*'2014 Quote Calculator'!$AD200),2)))</f>
        <v/>
      </c>
      <c r="U200" s="15" t="str">
        <f t="shared" ref="U200:U263" si="70">IF(OR($G200=$CK$6,$G200=$CL$6,$G200=$CM$6,$G200=$CN$6,$G200=$CO$6,$G200=$CP$6),ROUNDUP(IF($G200=$CK$6,$CK$7,IF($G200=$CL$6,$CL$7,IF($G200=$CM$6,$CM$7,IF($G200=$CN$6,$CN$7,IF($G200=$CO$6,$CO$7,IF($G200=$CP$6,$CP$7))))))*$AA200*(1-$L200),2),"")</f>
        <v/>
      </c>
      <c r="V200" s="132"/>
      <c r="W200" s="18" t="str">
        <f t="shared" ref="W200:W263" si="71">IF($C200="","",$C200*$D200)</f>
        <v/>
      </c>
      <c r="X200" s="18" t="str">
        <f t="shared" si="60"/>
        <v/>
      </c>
      <c r="Y200" s="18" t="str">
        <f t="shared" ref="Y200:Y263" si="72">IF($H200="","",J200*K200)</f>
        <v/>
      </c>
      <c r="Z200" s="18" t="str">
        <f t="shared" si="61"/>
        <v/>
      </c>
      <c r="AA200" s="18" t="str">
        <f t="shared" ref="AA200:AA263" si="73">IF($W200="","",IF(J200="",(C200+D200)*2,($J200+$K200)*2))</f>
        <v/>
      </c>
      <c r="AB200" s="15" t="str">
        <f t="shared" ref="AB200:AB263" si="74">IF($E200="","",IF(OR($E200=$CL$6,$E200=$CK$6,$E200=$CM$6,$E200=$CN$6),"",IF($E200=$AG$6,LOOKUP($X200,$AF$7:$AF$25,$AG$7:$AG$25),IF($E200=$AH$6,LOOKUP($X200,$AF$7:$AF$25,$AH$7:$AH$25),IF($E200=$AI$6,LOOKUP($X200,$AF$7:$AF$25,$AI$7:$AI$25),IF($E200=$AJ$6,LOOKUP($X200,$AF$7:$AF$25,$AJ$7:$AJ$25),IF($E200=$BR$6,LOOKUP($X200,$AF$7:$AF$25,$BR$7:$BR$25),IF($E200=$BS$6,LOOKUP($X200,$AF$7:$AF$25,$BS$7:$BS$25),IF($E200=$BT$6,LOOKUP($X200,$AF$7:$AF$25,$BT$7:$BT$25),IF($E200=$BU$6,LOOKUP($X200,$AF$7:$AF$25,$BU$7:$BU$25),IF($E200=$BI$6,$BI$7,IF($E200=$AQ$6,LOOKUP($X200,$AF$7:$AF$25,$AQ$7:$AQ$25),IF($E200=$AR$6,LOOKUP($X200,$AF$7:$AF$25,$AR$7:$AR$25),IF($E200=$BV$6,LOOKUP($X200,$AF$7:$AF$25,$BV$7:$BV$25),IF($E200=$BW$6,LOOKUP($X200,$AF$7:$AF$25,$BW$7:$BW$25),IF($E200=$AU$6,LOOKUP($X200,$AF$7:$AF$25,$AU$7:$AU$25),IF($E200=$AV$6,LOOKUP($X200,$AF$7:$AF$25,$AV$7:$AV$25),IF($E200=$AK$6,LOOKUP($X200,$AF$7:$AF$25,$AK$7:$AK$25),IF($E200=$AL$6,LOOKUP($X200,$AF$7:$AF$25,$AL$7:$AL$25),IF($E200=$AM$6,LOOKUP($X200,$AF$7:$AF$25,$AM$7:$AM$25),IF($E200=$BJ$6,$BJ$7,IF($E200=$AN$6,$AN$7,IF($E200=$AW$6,LOOKUP($X200,$AF$7:$AF$25,$AW$7:$AW$25),IF($E200=$AX$6,LOOKUP($X200,$AF$7:$AF$25,$AX$7:$AX$25),IF($E200=$BD$6,$BD$7,IF($E200=$AY$6,LOOKUP($X200,$AF$7:$AF$25,$AY$7:$AY$25),IF($E200=$AZ$6,LOOKUP($X200,$AF$7:$AF$25,$AZ$7:$AZ$25),IF($E200=$BL$6,$BL$7,IF($E200=$AP$6,LOOKUP($X200,$AF$7:$AF$25,$AP$7:$AP$25),IF($E200=$BK$6,$BK$7,IF($E200=$CD$6,LOOKUP($X200,$AF$7:$AF$25,$CD$7:$CD$25),IF($E200=$BE$6,$BE$7,IF($E200=$BF$6,$BF$7,IF($E200=$BG$6,$BG$7,IF($E200=$CE$6,"based on duration",IF($E200=$CF$6,LOOKUP($X200,$AF$7:$AF$25,$CF$7:$CF$25),IF($E200=$CG$6,$CG$7,IF($E200=$CH$6,$CH$7,IF($E200=$CI$6,$CI$7,IF($E200=$BA$6,$BA$7,IF($E200=$BB$6,$BB$7,IF($E200=$BC$6,$BC$7,IF($E200=$CJ$6,$CJ$7,IF($E200=$AO$6,LOOKUP($X200,$AF$7:$AF$25,$AO$7:$AO$25),IF($E200=$AS$6,LOOKUP($X200,$AF$7:$AF$25,$AS$7:$AS$25),IF($E200=$AT$6,LOOKUP($X200,$AF$7:$AF$25,$AT$7:$AT$25),IF($E200=$BH$6,$BH$7,"TBD")))))))))))))))))))))))))))))))))))))))))))))))</f>
        <v/>
      </c>
      <c r="AC200" s="15" t="str">
        <f t="shared" si="62"/>
        <v/>
      </c>
      <c r="AD200" s="15" t="str">
        <f t="shared" si="63"/>
        <v/>
      </c>
      <c r="AE200" s="121"/>
      <c r="AF200" s="8"/>
      <c r="AG200" s="13"/>
      <c r="AH200" s="13"/>
      <c r="AI200" s="13"/>
      <c r="AJ200" s="13"/>
      <c r="AO200" s="13"/>
      <c r="BR200" s="13"/>
      <c r="BS200" s="122"/>
      <c r="BT200" s="122"/>
      <c r="BX200" s="13"/>
      <c r="BY200" s="122"/>
      <c r="BZ200" s="122"/>
      <c r="CO200" s="144"/>
      <c r="CP200" s="145"/>
    </row>
    <row r="201" spans="1:94" s="57" customFormat="1" ht="45" customHeight="1" x14ac:dyDescent="0.25">
      <c r="A201" s="83"/>
      <c r="B201" s="83"/>
      <c r="C201" s="83"/>
      <c r="D201" s="83"/>
      <c r="E201" s="83"/>
      <c r="F201" s="83"/>
      <c r="G201" s="83"/>
      <c r="H201" s="83"/>
      <c r="I201" s="83"/>
      <c r="J201" s="84" t="str">
        <f t="shared" si="64"/>
        <v/>
      </c>
      <c r="K201" s="84" t="str">
        <f t="shared" si="65"/>
        <v/>
      </c>
      <c r="L201" s="150" t="str">
        <f t="shared" si="66"/>
        <v/>
      </c>
      <c r="M201" s="150" t="str">
        <f t="shared" si="59"/>
        <v/>
      </c>
      <c r="N201" s="119"/>
      <c r="O201" s="120" t="str">
        <f t="shared" si="67"/>
        <v/>
      </c>
      <c r="P201" s="119"/>
      <c r="Q201" s="15" t="str">
        <f t="shared" si="68"/>
        <v/>
      </c>
      <c r="R201" s="15" t="str">
        <f>IF('2014 Quote Calculator'!$AB201="-","-",IF('2014 Quote Calculator'!$AB201="","",ROUNDUP(IF(OR('2014 Quote Calculator'!$E201=$CF$6,'2014 Quote Calculator'!$E201=$CG$6,'2014 Quote Calculator'!$E201=$CH$6,'2014 Quote Calculator'!$E201=$CI$6),'2014 Quote Calculator'!$AB201,(1-$L201)*'2014 Quote Calculator'!$AB201),2)))</f>
        <v/>
      </c>
      <c r="S201" s="15" t="str">
        <f t="shared" si="69"/>
        <v/>
      </c>
      <c r="T201" s="15" t="str">
        <f>IF('2014 Quote Calculator'!$AD201="-","-",IF('2014 Quote Calculator'!$AD201="","",ROUNDUP(IF(OR('2014 Quote Calculator'!$H201=$CF$6,'2014 Quote Calculator'!$H201=$CG$6,'2014 Quote Calculator'!$H201=$CH$6,'2014 Quote Calculator'!$H201=$CI$6),'2014 Quote Calculator'!$AD201,(1-$L201)*'2014 Quote Calculator'!$AD201),2)))</f>
        <v/>
      </c>
      <c r="U201" s="15" t="str">
        <f t="shared" si="70"/>
        <v/>
      </c>
      <c r="V201" s="132"/>
      <c r="W201" s="18" t="str">
        <f t="shared" si="71"/>
        <v/>
      </c>
      <c r="X201" s="18" t="str">
        <f t="shared" si="60"/>
        <v/>
      </c>
      <c r="Y201" s="18" t="str">
        <f t="shared" si="72"/>
        <v/>
      </c>
      <c r="Z201" s="18" t="str">
        <f t="shared" si="61"/>
        <v/>
      </c>
      <c r="AA201" s="18" t="str">
        <f t="shared" si="73"/>
        <v/>
      </c>
      <c r="AB201" s="15" t="str">
        <f t="shared" si="74"/>
        <v/>
      </c>
      <c r="AC201" s="15" t="str">
        <f t="shared" si="62"/>
        <v/>
      </c>
      <c r="AD201" s="15" t="str">
        <f t="shared" si="63"/>
        <v/>
      </c>
      <c r="AE201" s="121"/>
      <c r="AF201" s="8"/>
      <c r="AG201" s="13"/>
      <c r="AH201" s="13"/>
      <c r="AI201" s="13"/>
      <c r="AJ201" s="13"/>
      <c r="AO201" s="13"/>
      <c r="BR201" s="13"/>
      <c r="BS201" s="122"/>
      <c r="BT201" s="122"/>
      <c r="BX201" s="13"/>
      <c r="BY201" s="122"/>
      <c r="BZ201" s="122"/>
      <c r="CO201" s="144"/>
      <c r="CP201" s="145"/>
    </row>
    <row r="202" spans="1:94" s="57" customFormat="1" ht="45" customHeight="1" x14ac:dyDescent="0.25">
      <c r="A202" s="83"/>
      <c r="B202" s="83"/>
      <c r="C202" s="83"/>
      <c r="D202" s="83"/>
      <c r="E202" s="83"/>
      <c r="F202" s="83"/>
      <c r="G202" s="83"/>
      <c r="H202" s="83"/>
      <c r="I202" s="83"/>
      <c r="J202" s="84" t="str">
        <f t="shared" si="64"/>
        <v/>
      </c>
      <c r="K202" s="84" t="str">
        <f t="shared" si="65"/>
        <v/>
      </c>
      <c r="L202" s="150" t="str">
        <f t="shared" si="66"/>
        <v/>
      </c>
      <c r="M202" s="150" t="str">
        <f t="shared" si="59"/>
        <v/>
      </c>
      <c r="N202" s="119"/>
      <c r="O202" s="120" t="str">
        <f t="shared" si="67"/>
        <v/>
      </c>
      <c r="P202" s="119"/>
      <c r="Q202" s="15" t="str">
        <f t="shared" si="68"/>
        <v/>
      </c>
      <c r="R202" s="15" t="str">
        <f>IF('2014 Quote Calculator'!$AB202="-","-",IF('2014 Quote Calculator'!$AB202="","",ROUNDUP(IF(OR('2014 Quote Calculator'!$E202=$CF$6,'2014 Quote Calculator'!$E202=$CG$6,'2014 Quote Calculator'!$E202=$CH$6,'2014 Quote Calculator'!$E202=$CI$6),'2014 Quote Calculator'!$AB202,(1-$L202)*'2014 Quote Calculator'!$AB202),2)))</f>
        <v/>
      </c>
      <c r="S202" s="15" t="str">
        <f t="shared" si="69"/>
        <v/>
      </c>
      <c r="T202" s="15" t="str">
        <f>IF('2014 Quote Calculator'!$AD202="-","-",IF('2014 Quote Calculator'!$AD202="","",ROUNDUP(IF(OR('2014 Quote Calculator'!$H202=$CF$6,'2014 Quote Calculator'!$H202=$CG$6,'2014 Quote Calculator'!$H202=$CH$6,'2014 Quote Calculator'!$H202=$CI$6),'2014 Quote Calculator'!$AD202,(1-$L202)*'2014 Quote Calculator'!$AD202),2)))</f>
        <v/>
      </c>
      <c r="U202" s="15" t="str">
        <f t="shared" si="70"/>
        <v/>
      </c>
      <c r="V202" s="132"/>
      <c r="W202" s="18" t="str">
        <f t="shared" si="71"/>
        <v/>
      </c>
      <c r="X202" s="18" t="str">
        <f t="shared" si="60"/>
        <v/>
      </c>
      <c r="Y202" s="18" t="str">
        <f t="shared" si="72"/>
        <v/>
      </c>
      <c r="Z202" s="18" t="str">
        <f t="shared" si="61"/>
        <v/>
      </c>
      <c r="AA202" s="18" t="str">
        <f t="shared" si="73"/>
        <v/>
      </c>
      <c r="AB202" s="15" t="str">
        <f t="shared" si="74"/>
        <v/>
      </c>
      <c r="AC202" s="15" t="str">
        <f t="shared" si="62"/>
        <v/>
      </c>
      <c r="AD202" s="15" t="str">
        <f t="shared" si="63"/>
        <v/>
      </c>
      <c r="AE202" s="121"/>
      <c r="AF202" s="8"/>
      <c r="AG202" s="13"/>
      <c r="AH202" s="13"/>
      <c r="AI202" s="13"/>
      <c r="AJ202" s="13"/>
      <c r="AO202" s="13"/>
      <c r="BR202" s="13"/>
      <c r="BS202" s="122"/>
      <c r="BT202" s="122"/>
      <c r="BX202" s="13"/>
      <c r="BY202" s="122"/>
      <c r="BZ202" s="122"/>
      <c r="CO202" s="144"/>
      <c r="CP202" s="145"/>
    </row>
    <row r="203" spans="1:94" s="57" customFormat="1" ht="45" customHeight="1" x14ac:dyDescent="0.25">
      <c r="A203" s="83"/>
      <c r="B203" s="83"/>
      <c r="C203" s="83"/>
      <c r="D203" s="83"/>
      <c r="E203" s="83"/>
      <c r="F203" s="83"/>
      <c r="G203" s="83"/>
      <c r="H203" s="83"/>
      <c r="I203" s="83"/>
      <c r="J203" s="84" t="str">
        <f t="shared" si="64"/>
        <v/>
      </c>
      <c r="K203" s="84" t="str">
        <f t="shared" si="65"/>
        <v/>
      </c>
      <c r="L203" s="150" t="str">
        <f t="shared" si="66"/>
        <v/>
      </c>
      <c r="M203" s="150" t="str">
        <f t="shared" si="59"/>
        <v/>
      </c>
      <c r="N203" s="119"/>
      <c r="O203" s="120" t="str">
        <f t="shared" si="67"/>
        <v/>
      </c>
      <c r="P203" s="119"/>
      <c r="Q203" s="15" t="str">
        <f t="shared" si="68"/>
        <v/>
      </c>
      <c r="R203" s="15" t="str">
        <f>IF('2014 Quote Calculator'!$AB203="-","-",IF('2014 Quote Calculator'!$AB203="","",ROUNDUP(IF(OR('2014 Quote Calculator'!$E203=$CF$6,'2014 Quote Calculator'!$E203=$CG$6,'2014 Quote Calculator'!$E203=$CH$6,'2014 Quote Calculator'!$E203=$CI$6),'2014 Quote Calculator'!$AB203,(1-$L203)*'2014 Quote Calculator'!$AB203),2)))</f>
        <v/>
      </c>
      <c r="S203" s="15" t="str">
        <f t="shared" si="69"/>
        <v/>
      </c>
      <c r="T203" s="15" t="str">
        <f>IF('2014 Quote Calculator'!$AD203="-","-",IF('2014 Quote Calculator'!$AD203="","",ROUNDUP(IF(OR('2014 Quote Calculator'!$H203=$CF$6,'2014 Quote Calculator'!$H203=$CG$6,'2014 Quote Calculator'!$H203=$CH$6,'2014 Quote Calculator'!$H203=$CI$6),'2014 Quote Calculator'!$AD203,(1-$L203)*'2014 Quote Calculator'!$AD203),2)))</f>
        <v/>
      </c>
      <c r="U203" s="15" t="str">
        <f t="shared" si="70"/>
        <v/>
      </c>
      <c r="V203" s="132"/>
      <c r="W203" s="18" t="str">
        <f t="shared" si="71"/>
        <v/>
      </c>
      <c r="X203" s="18" t="str">
        <f t="shared" si="60"/>
        <v/>
      </c>
      <c r="Y203" s="18" t="str">
        <f t="shared" si="72"/>
        <v/>
      </c>
      <c r="Z203" s="18" t="str">
        <f t="shared" si="61"/>
        <v/>
      </c>
      <c r="AA203" s="18" t="str">
        <f t="shared" si="73"/>
        <v/>
      </c>
      <c r="AB203" s="15" t="str">
        <f t="shared" si="74"/>
        <v/>
      </c>
      <c r="AC203" s="15" t="str">
        <f t="shared" si="62"/>
        <v/>
      </c>
      <c r="AD203" s="15" t="str">
        <f t="shared" si="63"/>
        <v/>
      </c>
      <c r="AE203" s="121"/>
      <c r="AF203" s="8"/>
      <c r="AG203" s="13"/>
      <c r="AH203" s="13"/>
      <c r="AI203" s="13"/>
      <c r="AJ203" s="13"/>
      <c r="AO203" s="13"/>
      <c r="BR203" s="13"/>
      <c r="BS203" s="122"/>
      <c r="BT203" s="122"/>
      <c r="BX203" s="13"/>
      <c r="BY203" s="122"/>
      <c r="BZ203" s="122"/>
      <c r="CO203" s="144"/>
      <c r="CP203" s="145"/>
    </row>
    <row r="204" spans="1:94" s="57" customFormat="1" ht="45" customHeight="1" x14ac:dyDescent="0.25">
      <c r="A204" s="83"/>
      <c r="B204" s="83"/>
      <c r="C204" s="83"/>
      <c r="D204" s="83"/>
      <c r="E204" s="83"/>
      <c r="F204" s="83"/>
      <c r="G204" s="83"/>
      <c r="H204" s="83"/>
      <c r="I204" s="83"/>
      <c r="J204" s="84" t="str">
        <f t="shared" si="64"/>
        <v/>
      </c>
      <c r="K204" s="84" t="str">
        <f t="shared" si="65"/>
        <v/>
      </c>
      <c r="L204" s="150" t="str">
        <f t="shared" si="66"/>
        <v/>
      </c>
      <c r="M204" s="150" t="str">
        <f t="shared" si="59"/>
        <v/>
      </c>
      <c r="N204" s="119"/>
      <c r="O204" s="120" t="str">
        <f t="shared" si="67"/>
        <v/>
      </c>
      <c r="P204" s="119"/>
      <c r="Q204" s="15" t="str">
        <f t="shared" si="68"/>
        <v/>
      </c>
      <c r="R204" s="15" t="str">
        <f>IF('2014 Quote Calculator'!$AB204="-","-",IF('2014 Quote Calculator'!$AB204="","",ROUNDUP(IF(OR('2014 Quote Calculator'!$E204=$CF$6,'2014 Quote Calculator'!$E204=$CG$6,'2014 Quote Calculator'!$E204=$CH$6,'2014 Quote Calculator'!$E204=$CI$6),'2014 Quote Calculator'!$AB204,(1-$L204)*'2014 Quote Calculator'!$AB204),2)))</f>
        <v/>
      </c>
      <c r="S204" s="15" t="str">
        <f t="shared" si="69"/>
        <v/>
      </c>
      <c r="T204" s="15" t="str">
        <f>IF('2014 Quote Calculator'!$AD204="-","-",IF('2014 Quote Calculator'!$AD204="","",ROUNDUP(IF(OR('2014 Quote Calculator'!$H204=$CF$6,'2014 Quote Calculator'!$H204=$CG$6,'2014 Quote Calculator'!$H204=$CH$6,'2014 Quote Calculator'!$H204=$CI$6),'2014 Quote Calculator'!$AD204,(1-$L204)*'2014 Quote Calculator'!$AD204),2)))</f>
        <v/>
      </c>
      <c r="U204" s="15" t="str">
        <f t="shared" si="70"/>
        <v/>
      </c>
      <c r="V204" s="132"/>
      <c r="W204" s="18" t="str">
        <f t="shared" si="71"/>
        <v/>
      </c>
      <c r="X204" s="18" t="str">
        <f t="shared" si="60"/>
        <v/>
      </c>
      <c r="Y204" s="18" t="str">
        <f t="shared" si="72"/>
        <v/>
      </c>
      <c r="Z204" s="18" t="str">
        <f t="shared" si="61"/>
        <v/>
      </c>
      <c r="AA204" s="18" t="str">
        <f t="shared" si="73"/>
        <v/>
      </c>
      <c r="AB204" s="15" t="str">
        <f t="shared" si="74"/>
        <v/>
      </c>
      <c r="AC204" s="15" t="str">
        <f t="shared" si="62"/>
        <v/>
      </c>
      <c r="AD204" s="15" t="str">
        <f t="shared" si="63"/>
        <v/>
      </c>
      <c r="AE204" s="121"/>
      <c r="AF204" s="8"/>
      <c r="AG204" s="13"/>
      <c r="AH204" s="13"/>
      <c r="AI204" s="13"/>
      <c r="AJ204" s="13"/>
      <c r="AO204" s="13"/>
      <c r="BR204" s="13"/>
      <c r="BS204" s="122"/>
      <c r="BT204" s="122"/>
      <c r="BX204" s="13"/>
      <c r="BY204" s="122"/>
      <c r="BZ204" s="122"/>
      <c r="CO204" s="144"/>
      <c r="CP204" s="145"/>
    </row>
    <row r="205" spans="1:94" s="57" customFormat="1" ht="45" customHeight="1" x14ac:dyDescent="0.25">
      <c r="A205" s="83"/>
      <c r="B205" s="83"/>
      <c r="C205" s="83"/>
      <c r="D205" s="83"/>
      <c r="E205" s="83"/>
      <c r="F205" s="83"/>
      <c r="G205" s="83"/>
      <c r="H205" s="83"/>
      <c r="I205" s="83"/>
      <c r="J205" s="84" t="str">
        <f t="shared" si="64"/>
        <v/>
      </c>
      <c r="K205" s="84" t="str">
        <f t="shared" si="65"/>
        <v/>
      </c>
      <c r="L205" s="150" t="str">
        <f t="shared" si="66"/>
        <v/>
      </c>
      <c r="M205" s="150" t="str">
        <f t="shared" si="59"/>
        <v/>
      </c>
      <c r="N205" s="119"/>
      <c r="O205" s="120" t="str">
        <f t="shared" si="67"/>
        <v/>
      </c>
      <c r="P205" s="119"/>
      <c r="Q205" s="15" t="str">
        <f t="shared" si="68"/>
        <v/>
      </c>
      <c r="R205" s="15" t="str">
        <f>IF('2014 Quote Calculator'!$AB205="-","-",IF('2014 Quote Calculator'!$AB205="","",ROUNDUP(IF(OR('2014 Quote Calculator'!$E205=$CF$6,'2014 Quote Calculator'!$E205=$CG$6,'2014 Quote Calculator'!$E205=$CH$6,'2014 Quote Calculator'!$E205=$CI$6),'2014 Quote Calculator'!$AB205,(1-$L205)*'2014 Quote Calculator'!$AB205),2)))</f>
        <v/>
      </c>
      <c r="S205" s="15" t="str">
        <f t="shared" si="69"/>
        <v/>
      </c>
      <c r="T205" s="15" t="str">
        <f>IF('2014 Quote Calculator'!$AD205="-","-",IF('2014 Quote Calculator'!$AD205="","",ROUNDUP(IF(OR('2014 Quote Calculator'!$H205=$CF$6,'2014 Quote Calculator'!$H205=$CG$6,'2014 Quote Calculator'!$H205=$CH$6,'2014 Quote Calculator'!$H205=$CI$6),'2014 Quote Calculator'!$AD205,(1-$L205)*'2014 Quote Calculator'!$AD205),2)))</f>
        <v/>
      </c>
      <c r="U205" s="15" t="str">
        <f t="shared" si="70"/>
        <v/>
      </c>
      <c r="V205" s="132"/>
      <c r="W205" s="18" t="str">
        <f t="shared" si="71"/>
        <v/>
      </c>
      <c r="X205" s="18" t="str">
        <f t="shared" si="60"/>
        <v/>
      </c>
      <c r="Y205" s="18" t="str">
        <f t="shared" si="72"/>
        <v/>
      </c>
      <c r="Z205" s="18" t="str">
        <f t="shared" si="61"/>
        <v/>
      </c>
      <c r="AA205" s="18" t="str">
        <f t="shared" si="73"/>
        <v/>
      </c>
      <c r="AB205" s="15" t="str">
        <f t="shared" si="74"/>
        <v/>
      </c>
      <c r="AC205" s="15" t="str">
        <f t="shared" si="62"/>
        <v/>
      </c>
      <c r="AD205" s="15" t="str">
        <f t="shared" si="63"/>
        <v/>
      </c>
      <c r="AE205" s="121"/>
      <c r="AF205" s="8"/>
      <c r="AG205" s="13"/>
      <c r="AH205" s="13"/>
      <c r="AI205" s="13"/>
      <c r="AJ205" s="13"/>
      <c r="AO205" s="13"/>
      <c r="BR205" s="13"/>
      <c r="BS205" s="122"/>
      <c r="BT205" s="122"/>
      <c r="BX205" s="13"/>
      <c r="BY205" s="122"/>
      <c r="BZ205" s="122"/>
      <c r="CO205" s="144"/>
      <c r="CP205" s="145"/>
    </row>
    <row r="206" spans="1:94" s="57" customFormat="1" ht="45" customHeight="1" x14ac:dyDescent="0.25">
      <c r="A206" s="83"/>
      <c r="B206" s="83"/>
      <c r="C206" s="83"/>
      <c r="D206" s="83"/>
      <c r="E206" s="83"/>
      <c r="F206" s="83"/>
      <c r="G206" s="83"/>
      <c r="H206" s="83"/>
      <c r="I206" s="83"/>
      <c r="J206" s="84" t="str">
        <f t="shared" si="64"/>
        <v/>
      </c>
      <c r="K206" s="84" t="str">
        <f t="shared" si="65"/>
        <v/>
      </c>
      <c r="L206" s="150" t="str">
        <f t="shared" si="66"/>
        <v/>
      </c>
      <c r="M206" s="150" t="str">
        <f t="shared" si="59"/>
        <v/>
      </c>
      <c r="N206" s="119"/>
      <c r="O206" s="120" t="str">
        <f t="shared" si="67"/>
        <v/>
      </c>
      <c r="P206" s="119"/>
      <c r="Q206" s="15" t="str">
        <f t="shared" si="68"/>
        <v/>
      </c>
      <c r="R206" s="15" t="str">
        <f>IF('2014 Quote Calculator'!$AB206="-","-",IF('2014 Quote Calculator'!$AB206="","",ROUNDUP(IF(OR('2014 Quote Calculator'!$E206=$CF$6,'2014 Quote Calculator'!$E206=$CG$6,'2014 Quote Calculator'!$E206=$CH$6,'2014 Quote Calculator'!$E206=$CI$6),'2014 Quote Calculator'!$AB206,(1-$L206)*'2014 Quote Calculator'!$AB206),2)))</f>
        <v/>
      </c>
      <c r="S206" s="15" t="str">
        <f t="shared" si="69"/>
        <v/>
      </c>
      <c r="T206" s="15" t="str">
        <f>IF('2014 Quote Calculator'!$AD206="-","-",IF('2014 Quote Calculator'!$AD206="","",ROUNDUP(IF(OR('2014 Quote Calculator'!$H206=$CF$6,'2014 Quote Calculator'!$H206=$CG$6,'2014 Quote Calculator'!$H206=$CH$6,'2014 Quote Calculator'!$H206=$CI$6),'2014 Quote Calculator'!$AD206,(1-$L206)*'2014 Quote Calculator'!$AD206),2)))</f>
        <v/>
      </c>
      <c r="U206" s="15" t="str">
        <f t="shared" si="70"/>
        <v/>
      </c>
      <c r="V206" s="132"/>
      <c r="W206" s="18" t="str">
        <f t="shared" si="71"/>
        <v/>
      </c>
      <c r="X206" s="18" t="str">
        <f t="shared" si="60"/>
        <v/>
      </c>
      <c r="Y206" s="18" t="str">
        <f t="shared" si="72"/>
        <v/>
      </c>
      <c r="Z206" s="18" t="str">
        <f t="shared" si="61"/>
        <v/>
      </c>
      <c r="AA206" s="18" t="str">
        <f t="shared" si="73"/>
        <v/>
      </c>
      <c r="AB206" s="15" t="str">
        <f t="shared" si="74"/>
        <v/>
      </c>
      <c r="AC206" s="15" t="str">
        <f t="shared" si="62"/>
        <v/>
      </c>
      <c r="AD206" s="15" t="str">
        <f t="shared" si="63"/>
        <v/>
      </c>
      <c r="AE206" s="121"/>
      <c r="AF206" s="8"/>
      <c r="AG206" s="13"/>
      <c r="AH206" s="13"/>
      <c r="AI206" s="13"/>
      <c r="AJ206" s="13"/>
      <c r="AO206" s="13"/>
      <c r="BR206" s="13"/>
      <c r="BS206" s="122"/>
      <c r="BT206" s="122"/>
      <c r="BX206" s="13"/>
      <c r="BY206" s="122"/>
      <c r="BZ206" s="122"/>
      <c r="CO206" s="144"/>
      <c r="CP206" s="145"/>
    </row>
    <row r="207" spans="1:94" s="57" customFormat="1" ht="45" customHeight="1" x14ac:dyDescent="0.25">
      <c r="A207" s="83"/>
      <c r="B207" s="83"/>
      <c r="C207" s="83"/>
      <c r="D207" s="83"/>
      <c r="E207" s="83"/>
      <c r="F207" s="83"/>
      <c r="G207" s="83"/>
      <c r="H207" s="83"/>
      <c r="I207" s="83"/>
      <c r="J207" s="84" t="str">
        <f t="shared" si="64"/>
        <v/>
      </c>
      <c r="K207" s="84" t="str">
        <f t="shared" si="65"/>
        <v/>
      </c>
      <c r="L207" s="150" t="str">
        <f t="shared" si="66"/>
        <v/>
      </c>
      <c r="M207" s="150" t="str">
        <f t="shared" si="59"/>
        <v/>
      </c>
      <c r="N207" s="119"/>
      <c r="O207" s="120" t="str">
        <f t="shared" si="67"/>
        <v/>
      </c>
      <c r="P207" s="119"/>
      <c r="Q207" s="15" t="str">
        <f t="shared" si="68"/>
        <v/>
      </c>
      <c r="R207" s="15" t="str">
        <f>IF('2014 Quote Calculator'!$AB207="-","-",IF('2014 Quote Calculator'!$AB207="","",ROUNDUP(IF(OR('2014 Quote Calculator'!$E207=$CF$6,'2014 Quote Calculator'!$E207=$CG$6,'2014 Quote Calculator'!$E207=$CH$6,'2014 Quote Calculator'!$E207=$CI$6),'2014 Quote Calculator'!$AB207,(1-$L207)*'2014 Quote Calculator'!$AB207),2)))</f>
        <v/>
      </c>
      <c r="S207" s="15" t="str">
        <f t="shared" si="69"/>
        <v/>
      </c>
      <c r="T207" s="15" t="str">
        <f>IF('2014 Quote Calculator'!$AD207="-","-",IF('2014 Quote Calculator'!$AD207="","",ROUNDUP(IF(OR('2014 Quote Calculator'!$H207=$CF$6,'2014 Quote Calculator'!$H207=$CG$6,'2014 Quote Calculator'!$H207=$CH$6,'2014 Quote Calculator'!$H207=$CI$6),'2014 Quote Calculator'!$AD207,(1-$L207)*'2014 Quote Calculator'!$AD207),2)))</f>
        <v/>
      </c>
      <c r="U207" s="15" t="str">
        <f t="shared" si="70"/>
        <v/>
      </c>
      <c r="V207" s="132"/>
      <c r="W207" s="18" t="str">
        <f t="shared" si="71"/>
        <v/>
      </c>
      <c r="X207" s="18" t="str">
        <f t="shared" si="60"/>
        <v/>
      </c>
      <c r="Y207" s="18" t="str">
        <f t="shared" si="72"/>
        <v/>
      </c>
      <c r="Z207" s="18" t="str">
        <f t="shared" si="61"/>
        <v/>
      </c>
      <c r="AA207" s="18" t="str">
        <f t="shared" si="73"/>
        <v/>
      </c>
      <c r="AB207" s="15" t="str">
        <f t="shared" si="74"/>
        <v/>
      </c>
      <c r="AC207" s="15" t="str">
        <f t="shared" si="62"/>
        <v/>
      </c>
      <c r="AD207" s="15" t="str">
        <f t="shared" si="63"/>
        <v/>
      </c>
      <c r="AE207" s="121"/>
      <c r="AF207" s="8"/>
      <c r="AG207" s="13"/>
      <c r="AH207" s="13"/>
      <c r="AI207" s="13"/>
      <c r="AJ207" s="13"/>
      <c r="AO207" s="13"/>
      <c r="BR207" s="13"/>
      <c r="BS207" s="122"/>
      <c r="BT207" s="122"/>
      <c r="BX207" s="13"/>
      <c r="BY207" s="122"/>
      <c r="BZ207" s="122"/>
      <c r="CO207" s="144"/>
      <c r="CP207" s="145"/>
    </row>
    <row r="208" spans="1:94" s="57" customFormat="1" ht="45" customHeight="1" x14ac:dyDescent="0.25">
      <c r="A208" s="83"/>
      <c r="B208" s="83"/>
      <c r="C208" s="83"/>
      <c r="D208" s="83"/>
      <c r="E208" s="83"/>
      <c r="F208" s="83"/>
      <c r="G208" s="83"/>
      <c r="H208" s="83"/>
      <c r="I208" s="83"/>
      <c r="J208" s="84" t="str">
        <f t="shared" si="64"/>
        <v/>
      </c>
      <c r="K208" s="84" t="str">
        <f t="shared" si="65"/>
        <v/>
      </c>
      <c r="L208" s="150" t="str">
        <f t="shared" si="66"/>
        <v/>
      </c>
      <c r="M208" s="150" t="str">
        <f t="shared" si="59"/>
        <v/>
      </c>
      <c r="N208" s="119"/>
      <c r="O208" s="120" t="str">
        <f t="shared" si="67"/>
        <v/>
      </c>
      <c r="P208" s="119"/>
      <c r="Q208" s="15" t="str">
        <f t="shared" si="68"/>
        <v/>
      </c>
      <c r="R208" s="15" t="str">
        <f>IF('2014 Quote Calculator'!$AB208="-","-",IF('2014 Quote Calculator'!$AB208="","",ROUNDUP(IF(OR('2014 Quote Calculator'!$E208=$CF$6,'2014 Quote Calculator'!$E208=$CG$6,'2014 Quote Calculator'!$E208=$CH$6,'2014 Quote Calculator'!$E208=$CI$6),'2014 Quote Calculator'!$AB208,(1-$L208)*'2014 Quote Calculator'!$AB208),2)))</f>
        <v/>
      </c>
      <c r="S208" s="15" t="str">
        <f t="shared" si="69"/>
        <v/>
      </c>
      <c r="T208" s="15" t="str">
        <f>IF('2014 Quote Calculator'!$AD208="-","-",IF('2014 Quote Calculator'!$AD208="","",ROUNDUP(IF(OR('2014 Quote Calculator'!$H208=$CF$6,'2014 Quote Calculator'!$H208=$CG$6,'2014 Quote Calculator'!$H208=$CH$6,'2014 Quote Calculator'!$H208=$CI$6),'2014 Quote Calculator'!$AD208,(1-$L208)*'2014 Quote Calculator'!$AD208),2)))</f>
        <v/>
      </c>
      <c r="U208" s="15" t="str">
        <f t="shared" si="70"/>
        <v/>
      </c>
      <c r="V208" s="132"/>
      <c r="W208" s="18" t="str">
        <f t="shared" si="71"/>
        <v/>
      </c>
      <c r="X208" s="18" t="str">
        <f t="shared" si="60"/>
        <v/>
      </c>
      <c r="Y208" s="18" t="str">
        <f t="shared" si="72"/>
        <v/>
      </c>
      <c r="Z208" s="18" t="str">
        <f t="shared" si="61"/>
        <v/>
      </c>
      <c r="AA208" s="18" t="str">
        <f t="shared" si="73"/>
        <v/>
      </c>
      <c r="AB208" s="15" t="str">
        <f t="shared" si="74"/>
        <v/>
      </c>
      <c r="AC208" s="15" t="str">
        <f t="shared" si="62"/>
        <v/>
      </c>
      <c r="AD208" s="15" t="str">
        <f t="shared" si="63"/>
        <v/>
      </c>
      <c r="AE208" s="121"/>
      <c r="AF208" s="8"/>
      <c r="AG208" s="13"/>
      <c r="AH208" s="13"/>
      <c r="AI208" s="13"/>
      <c r="AJ208" s="13"/>
      <c r="AO208" s="13"/>
      <c r="BR208" s="13"/>
      <c r="BS208" s="122"/>
      <c r="BT208" s="122"/>
      <c r="BX208" s="13"/>
      <c r="BY208" s="122"/>
      <c r="BZ208" s="122"/>
      <c r="CO208" s="144"/>
      <c r="CP208" s="145"/>
    </row>
    <row r="209" spans="1:94" s="57" customFormat="1" ht="45" customHeight="1" x14ac:dyDescent="0.25">
      <c r="A209" s="83"/>
      <c r="B209" s="83"/>
      <c r="C209" s="83"/>
      <c r="D209" s="83"/>
      <c r="E209" s="83"/>
      <c r="F209" s="83"/>
      <c r="G209" s="83"/>
      <c r="H209" s="83"/>
      <c r="I209" s="83"/>
      <c r="J209" s="84" t="str">
        <f t="shared" si="64"/>
        <v/>
      </c>
      <c r="K209" s="84" t="str">
        <f t="shared" si="65"/>
        <v/>
      </c>
      <c r="L209" s="150" t="str">
        <f t="shared" si="66"/>
        <v/>
      </c>
      <c r="M209" s="150" t="str">
        <f t="shared" si="59"/>
        <v/>
      </c>
      <c r="N209" s="119"/>
      <c r="O209" s="120" t="str">
        <f t="shared" si="67"/>
        <v/>
      </c>
      <c r="P209" s="119"/>
      <c r="Q209" s="15" t="str">
        <f t="shared" si="68"/>
        <v/>
      </c>
      <c r="R209" s="15" t="str">
        <f>IF('2014 Quote Calculator'!$AB209="-","-",IF('2014 Quote Calculator'!$AB209="","",ROUNDUP(IF(OR('2014 Quote Calculator'!$E209=$CF$6,'2014 Quote Calculator'!$E209=$CG$6,'2014 Quote Calculator'!$E209=$CH$6,'2014 Quote Calculator'!$E209=$CI$6),'2014 Quote Calculator'!$AB209,(1-$L209)*'2014 Quote Calculator'!$AB209),2)))</f>
        <v/>
      </c>
      <c r="S209" s="15" t="str">
        <f t="shared" si="69"/>
        <v/>
      </c>
      <c r="T209" s="15" t="str">
        <f>IF('2014 Quote Calculator'!$AD209="-","-",IF('2014 Quote Calculator'!$AD209="","",ROUNDUP(IF(OR('2014 Quote Calculator'!$H209=$CF$6,'2014 Quote Calculator'!$H209=$CG$6,'2014 Quote Calculator'!$H209=$CH$6,'2014 Quote Calculator'!$H209=$CI$6),'2014 Quote Calculator'!$AD209,(1-$L209)*'2014 Quote Calculator'!$AD209),2)))</f>
        <v/>
      </c>
      <c r="U209" s="15" t="str">
        <f t="shared" si="70"/>
        <v/>
      </c>
      <c r="V209" s="132"/>
      <c r="W209" s="18" t="str">
        <f t="shared" si="71"/>
        <v/>
      </c>
      <c r="X209" s="18" t="str">
        <f t="shared" si="60"/>
        <v/>
      </c>
      <c r="Y209" s="18" t="str">
        <f t="shared" si="72"/>
        <v/>
      </c>
      <c r="Z209" s="18" t="str">
        <f t="shared" si="61"/>
        <v/>
      </c>
      <c r="AA209" s="18" t="str">
        <f t="shared" si="73"/>
        <v/>
      </c>
      <c r="AB209" s="15" t="str">
        <f t="shared" si="74"/>
        <v/>
      </c>
      <c r="AC209" s="15" t="str">
        <f t="shared" si="62"/>
        <v/>
      </c>
      <c r="AD209" s="15" t="str">
        <f t="shared" si="63"/>
        <v/>
      </c>
      <c r="AE209" s="121"/>
      <c r="AF209" s="8"/>
      <c r="AG209" s="13"/>
      <c r="AH209" s="13"/>
      <c r="AI209" s="13"/>
      <c r="AJ209" s="13"/>
      <c r="AO209" s="13"/>
      <c r="BR209" s="13"/>
      <c r="BS209" s="122"/>
      <c r="BT209" s="122"/>
      <c r="BX209" s="13"/>
      <c r="BY209" s="122"/>
      <c r="BZ209" s="122"/>
      <c r="CO209" s="144"/>
      <c r="CP209" s="145"/>
    </row>
    <row r="210" spans="1:94" s="57" customFormat="1" ht="45" customHeight="1" x14ac:dyDescent="0.25">
      <c r="A210" s="83"/>
      <c r="B210" s="83"/>
      <c r="C210" s="83"/>
      <c r="D210" s="83"/>
      <c r="E210" s="83"/>
      <c r="F210" s="83"/>
      <c r="G210" s="83"/>
      <c r="H210" s="83"/>
      <c r="I210" s="83"/>
      <c r="J210" s="84" t="str">
        <f t="shared" si="64"/>
        <v/>
      </c>
      <c r="K210" s="84" t="str">
        <f t="shared" si="65"/>
        <v/>
      </c>
      <c r="L210" s="150" t="str">
        <f t="shared" si="66"/>
        <v/>
      </c>
      <c r="M210" s="150" t="str">
        <f t="shared" si="59"/>
        <v/>
      </c>
      <c r="N210" s="119"/>
      <c r="O210" s="120" t="str">
        <f t="shared" si="67"/>
        <v/>
      </c>
      <c r="P210" s="119"/>
      <c r="Q210" s="15" t="str">
        <f t="shared" si="68"/>
        <v/>
      </c>
      <c r="R210" s="15" t="str">
        <f>IF('2014 Quote Calculator'!$AB210="-","-",IF('2014 Quote Calculator'!$AB210="","",ROUNDUP(IF(OR('2014 Quote Calculator'!$E210=$CF$6,'2014 Quote Calculator'!$E210=$CG$6,'2014 Quote Calculator'!$E210=$CH$6,'2014 Quote Calculator'!$E210=$CI$6),'2014 Quote Calculator'!$AB210,(1-$L210)*'2014 Quote Calculator'!$AB210),2)))</f>
        <v/>
      </c>
      <c r="S210" s="15" t="str">
        <f t="shared" si="69"/>
        <v/>
      </c>
      <c r="T210" s="15" t="str">
        <f>IF('2014 Quote Calculator'!$AD210="-","-",IF('2014 Quote Calculator'!$AD210="","",ROUNDUP(IF(OR('2014 Quote Calculator'!$H210=$CF$6,'2014 Quote Calculator'!$H210=$CG$6,'2014 Quote Calculator'!$H210=$CH$6,'2014 Quote Calculator'!$H210=$CI$6),'2014 Quote Calculator'!$AD210,(1-$L210)*'2014 Quote Calculator'!$AD210),2)))</f>
        <v/>
      </c>
      <c r="U210" s="15" t="str">
        <f t="shared" si="70"/>
        <v/>
      </c>
      <c r="V210" s="132"/>
      <c r="W210" s="18" t="str">
        <f t="shared" si="71"/>
        <v/>
      </c>
      <c r="X210" s="18" t="str">
        <f t="shared" si="60"/>
        <v/>
      </c>
      <c r="Y210" s="18" t="str">
        <f t="shared" si="72"/>
        <v/>
      </c>
      <c r="Z210" s="18" t="str">
        <f t="shared" si="61"/>
        <v/>
      </c>
      <c r="AA210" s="18" t="str">
        <f t="shared" si="73"/>
        <v/>
      </c>
      <c r="AB210" s="15" t="str">
        <f t="shared" si="74"/>
        <v/>
      </c>
      <c r="AC210" s="15" t="str">
        <f t="shared" si="62"/>
        <v/>
      </c>
      <c r="AD210" s="15" t="str">
        <f t="shared" si="63"/>
        <v/>
      </c>
      <c r="AE210" s="121"/>
      <c r="AF210" s="8"/>
      <c r="AG210" s="13"/>
      <c r="AH210" s="13"/>
      <c r="AI210" s="13"/>
      <c r="AJ210" s="13"/>
      <c r="AO210" s="13"/>
      <c r="BR210" s="13"/>
      <c r="BS210" s="122"/>
      <c r="BT210" s="122"/>
      <c r="BX210" s="13"/>
      <c r="BY210" s="122"/>
      <c r="BZ210" s="122"/>
      <c r="CO210" s="144"/>
      <c r="CP210" s="145"/>
    </row>
    <row r="211" spans="1:94" s="57" customFormat="1" ht="45" customHeight="1" x14ac:dyDescent="0.25">
      <c r="A211" s="83"/>
      <c r="B211" s="83"/>
      <c r="C211" s="83"/>
      <c r="D211" s="83"/>
      <c r="E211" s="83"/>
      <c r="F211" s="83"/>
      <c r="G211" s="83"/>
      <c r="H211" s="83"/>
      <c r="I211" s="83"/>
      <c r="J211" s="84" t="str">
        <f t="shared" si="64"/>
        <v/>
      </c>
      <c r="K211" s="84" t="str">
        <f t="shared" si="65"/>
        <v/>
      </c>
      <c r="L211" s="150" t="str">
        <f t="shared" si="66"/>
        <v/>
      </c>
      <c r="M211" s="150" t="str">
        <f t="shared" si="59"/>
        <v/>
      </c>
      <c r="N211" s="119"/>
      <c r="O211" s="120" t="str">
        <f t="shared" si="67"/>
        <v/>
      </c>
      <c r="P211" s="119"/>
      <c r="Q211" s="15" t="str">
        <f t="shared" si="68"/>
        <v/>
      </c>
      <c r="R211" s="15" t="str">
        <f>IF('2014 Quote Calculator'!$AB211="-","-",IF('2014 Quote Calculator'!$AB211="","",ROUNDUP(IF(OR('2014 Quote Calculator'!$E211=$CF$6,'2014 Quote Calculator'!$E211=$CG$6,'2014 Quote Calculator'!$E211=$CH$6,'2014 Quote Calculator'!$E211=$CI$6),'2014 Quote Calculator'!$AB211,(1-$L211)*'2014 Quote Calculator'!$AB211),2)))</f>
        <v/>
      </c>
      <c r="S211" s="15" t="str">
        <f t="shared" si="69"/>
        <v/>
      </c>
      <c r="T211" s="15" t="str">
        <f>IF('2014 Quote Calculator'!$AD211="-","-",IF('2014 Quote Calculator'!$AD211="","",ROUNDUP(IF(OR('2014 Quote Calculator'!$H211=$CF$6,'2014 Quote Calculator'!$H211=$CG$6,'2014 Quote Calculator'!$H211=$CH$6,'2014 Quote Calculator'!$H211=$CI$6),'2014 Quote Calculator'!$AD211,(1-$L211)*'2014 Quote Calculator'!$AD211),2)))</f>
        <v/>
      </c>
      <c r="U211" s="15" t="str">
        <f t="shared" si="70"/>
        <v/>
      </c>
      <c r="V211" s="132"/>
      <c r="W211" s="18" t="str">
        <f t="shared" si="71"/>
        <v/>
      </c>
      <c r="X211" s="18" t="str">
        <f t="shared" si="60"/>
        <v/>
      </c>
      <c r="Y211" s="18" t="str">
        <f t="shared" si="72"/>
        <v/>
      </c>
      <c r="Z211" s="18" t="str">
        <f t="shared" si="61"/>
        <v/>
      </c>
      <c r="AA211" s="18" t="str">
        <f t="shared" si="73"/>
        <v/>
      </c>
      <c r="AB211" s="15" t="str">
        <f t="shared" si="74"/>
        <v/>
      </c>
      <c r="AC211" s="15" t="str">
        <f t="shared" si="62"/>
        <v/>
      </c>
      <c r="AD211" s="15" t="str">
        <f t="shared" si="63"/>
        <v/>
      </c>
      <c r="AE211" s="121"/>
      <c r="AF211" s="8"/>
      <c r="AG211" s="13"/>
      <c r="AH211" s="13"/>
      <c r="AI211" s="13"/>
      <c r="AJ211" s="13"/>
      <c r="AO211" s="13"/>
      <c r="BR211" s="13"/>
      <c r="BS211" s="122"/>
      <c r="BT211" s="122"/>
      <c r="BX211" s="13"/>
      <c r="BY211" s="122"/>
      <c r="BZ211" s="122"/>
      <c r="CO211" s="144"/>
      <c r="CP211" s="145"/>
    </row>
    <row r="212" spans="1:94" s="57" customFormat="1" ht="45" customHeight="1" x14ac:dyDescent="0.25">
      <c r="A212" s="83"/>
      <c r="B212" s="83"/>
      <c r="C212" s="83"/>
      <c r="D212" s="83"/>
      <c r="E212" s="83"/>
      <c r="F212" s="83"/>
      <c r="G212" s="83"/>
      <c r="H212" s="83"/>
      <c r="I212" s="83"/>
      <c r="J212" s="84" t="str">
        <f t="shared" si="64"/>
        <v/>
      </c>
      <c r="K212" s="84" t="str">
        <f t="shared" si="65"/>
        <v/>
      </c>
      <c r="L212" s="150" t="str">
        <f t="shared" si="66"/>
        <v/>
      </c>
      <c r="M212" s="150" t="str">
        <f t="shared" si="59"/>
        <v/>
      </c>
      <c r="N212" s="119"/>
      <c r="O212" s="120" t="str">
        <f t="shared" ref="O212:O262" si="75">IF(C212="","",IF(B212=1,"","Quantity "&amp;B212&amp;" - ")&amp;$C212&amp;"in x "&amp;$D212&amp;"in "&amp;$E212&amp;IF($F212="",""," with "&amp;$F212)&amp;IF($J212="",""," on "&amp;$J212&amp;"in x "&amp;$K212&amp;"in "&amp;$H212)&amp;IF($G212="","",IF($J212&gt;0.1,"  and "&amp;$J212&amp;"in x "&amp;$K212&amp;"in "&amp;$G212," and "&amp;$C212&amp;"in x "&amp;$D212&amp;"in "&amp;$G212))&amp;"            $"&amp;$Q212&amp;IF($E212="","","    (Pricing Breakdown:  $"&amp;$R212&amp;" for each "&amp;$E212)&amp;IF($F212="","",", $"&amp;$S212&amp;IF($F212="",""," for each "&amp;$F212))&amp;IF($H212="","",", $"&amp;$T212&amp;IF($H212="",""," for each "&amp;$H212))&amp;IF($U212="","",", $"&amp;$U212&amp;" for each "&amp;IF($G212="",$F212,$G212))&amp;IF(Q212&gt;1,")","")&amp;IF($A212="",""," - "&amp;$A212))</f>
        <v/>
      </c>
      <c r="P212" s="119"/>
      <c r="Q212" s="15" t="str">
        <f t="shared" si="68"/>
        <v/>
      </c>
      <c r="R212" s="15" t="str">
        <f>IF('2014 Quote Calculator'!$AB212="-","-",IF('2014 Quote Calculator'!$AB212="","",ROUNDUP(IF(OR('2014 Quote Calculator'!$E212=$CF$6,'2014 Quote Calculator'!$E212=$CG$6,'2014 Quote Calculator'!$E212=$CH$6,'2014 Quote Calculator'!$E212=$CI$6),'2014 Quote Calculator'!$AB212,(1-$L212)*'2014 Quote Calculator'!$AB212),2)))</f>
        <v/>
      </c>
      <c r="S212" s="15" t="str">
        <f t="shared" si="69"/>
        <v/>
      </c>
      <c r="T212" s="15" t="str">
        <f>IF('2014 Quote Calculator'!$AD212="-","-",IF('2014 Quote Calculator'!$AD212="","",ROUNDUP(IF(OR('2014 Quote Calculator'!$H212=$CF$6,'2014 Quote Calculator'!$H212=$CG$6,'2014 Quote Calculator'!$H212=$CH$6,'2014 Quote Calculator'!$H212=$CI$6),'2014 Quote Calculator'!$AD212,(1-$L212)*'2014 Quote Calculator'!$AD212),2)))</f>
        <v/>
      </c>
      <c r="U212" s="15" t="str">
        <f t="shared" si="70"/>
        <v/>
      </c>
      <c r="V212" s="132"/>
      <c r="W212" s="18" t="str">
        <f t="shared" si="71"/>
        <v/>
      </c>
      <c r="X212" s="18" t="str">
        <f t="shared" si="60"/>
        <v/>
      </c>
      <c r="Y212" s="18" t="str">
        <f t="shared" si="72"/>
        <v/>
      </c>
      <c r="Z212" s="18" t="str">
        <f t="shared" si="61"/>
        <v/>
      </c>
      <c r="AA212" s="18" t="str">
        <f t="shared" si="73"/>
        <v/>
      </c>
      <c r="AB212" s="15" t="str">
        <f t="shared" si="74"/>
        <v/>
      </c>
      <c r="AC212" s="15" t="str">
        <f t="shared" si="62"/>
        <v/>
      </c>
      <c r="AD212" s="15" t="str">
        <f t="shared" si="63"/>
        <v/>
      </c>
      <c r="AE212" s="121"/>
      <c r="AF212" s="8"/>
      <c r="AG212" s="13"/>
      <c r="AH212" s="13"/>
      <c r="AI212" s="13"/>
      <c r="AJ212" s="13"/>
      <c r="AO212" s="13"/>
      <c r="BR212" s="13"/>
      <c r="BS212" s="122"/>
      <c r="BT212" s="122"/>
      <c r="BX212" s="13"/>
      <c r="BY212" s="122"/>
      <c r="BZ212" s="122"/>
      <c r="CO212" s="144"/>
      <c r="CP212" s="145"/>
    </row>
    <row r="213" spans="1:94" s="57" customFormat="1" ht="45" customHeight="1" x14ac:dyDescent="0.25">
      <c r="A213" s="83"/>
      <c r="B213" s="83"/>
      <c r="C213" s="83"/>
      <c r="D213" s="83"/>
      <c r="E213" s="83"/>
      <c r="F213" s="83"/>
      <c r="G213" s="83"/>
      <c r="H213" s="83"/>
      <c r="I213" s="83"/>
      <c r="J213" s="84" t="str">
        <f t="shared" si="64"/>
        <v/>
      </c>
      <c r="K213" s="84" t="str">
        <f t="shared" si="65"/>
        <v/>
      </c>
      <c r="L213" s="150" t="str">
        <f t="shared" si="66"/>
        <v/>
      </c>
      <c r="M213" s="150" t="str">
        <f t="shared" si="59"/>
        <v/>
      </c>
      <c r="N213" s="119"/>
      <c r="O213" s="120" t="str">
        <f t="shared" si="75"/>
        <v/>
      </c>
      <c r="P213" s="119"/>
      <c r="Q213" s="15" t="str">
        <f t="shared" si="68"/>
        <v/>
      </c>
      <c r="R213" s="15" t="str">
        <f>IF('2014 Quote Calculator'!$AB213="-","-",IF('2014 Quote Calculator'!$AB213="","",ROUNDUP(IF(OR('2014 Quote Calculator'!$E213=$CF$6,'2014 Quote Calculator'!$E213=$CG$6,'2014 Quote Calculator'!$E213=$CH$6,'2014 Quote Calculator'!$E213=$CI$6),'2014 Quote Calculator'!$AB213,(1-$L213)*'2014 Quote Calculator'!$AB213),2)))</f>
        <v/>
      </c>
      <c r="S213" s="15" t="str">
        <f t="shared" si="69"/>
        <v/>
      </c>
      <c r="T213" s="15" t="str">
        <f>IF('2014 Quote Calculator'!$AD213="-","-",IF('2014 Quote Calculator'!$AD213="","",ROUNDUP(IF(OR('2014 Quote Calculator'!$H213=$CF$6,'2014 Quote Calculator'!$H213=$CG$6,'2014 Quote Calculator'!$H213=$CH$6,'2014 Quote Calculator'!$H213=$CI$6),'2014 Quote Calculator'!$AD213,(1-$L213)*'2014 Quote Calculator'!$AD213),2)))</f>
        <v/>
      </c>
      <c r="U213" s="15" t="str">
        <f t="shared" si="70"/>
        <v/>
      </c>
      <c r="V213" s="132"/>
      <c r="W213" s="18" t="str">
        <f t="shared" si="71"/>
        <v/>
      </c>
      <c r="X213" s="18" t="str">
        <f t="shared" si="60"/>
        <v/>
      </c>
      <c r="Y213" s="18" t="str">
        <f t="shared" si="72"/>
        <v/>
      </c>
      <c r="Z213" s="18" t="str">
        <f t="shared" si="61"/>
        <v/>
      </c>
      <c r="AA213" s="18" t="str">
        <f t="shared" si="73"/>
        <v/>
      </c>
      <c r="AB213" s="15" t="str">
        <f t="shared" si="74"/>
        <v/>
      </c>
      <c r="AC213" s="15" t="str">
        <f t="shared" si="62"/>
        <v/>
      </c>
      <c r="AD213" s="15" t="str">
        <f t="shared" si="63"/>
        <v/>
      </c>
      <c r="AE213" s="121"/>
      <c r="AF213" s="8"/>
      <c r="AG213" s="13"/>
      <c r="AH213" s="13"/>
      <c r="AI213" s="13"/>
      <c r="AJ213" s="13"/>
      <c r="AO213" s="13"/>
      <c r="BR213" s="13"/>
      <c r="BS213" s="122"/>
      <c r="BT213" s="122"/>
      <c r="BX213" s="13"/>
      <c r="BY213" s="122"/>
      <c r="BZ213" s="122"/>
      <c r="CO213" s="144"/>
      <c r="CP213" s="145"/>
    </row>
    <row r="214" spans="1:94" s="57" customFormat="1" ht="45" customHeight="1" x14ac:dyDescent="0.25">
      <c r="A214" s="83"/>
      <c r="B214" s="83"/>
      <c r="C214" s="83"/>
      <c r="D214" s="83"/>
      <c r="E214" s="83"/>
      <c r="F214" s="83"/>
      <c r="G214" s="83"/>
      <c r="H214" s="83"/>
      <c r="I214" s="83"/>
      <c r="J214" s="84" t="str">
        <f t="shared" si="64"/>
        <v/>
      </c>
      <c r="K214" s="84" t="str">
        <f t="shared" si="65"/>
        <v/>
      </c>
      <c r="L214" s="150" t="str">
        <f t="shared" si="66"/>
        <v/>
      </c>
      <c r="M214" s="150" t="str">
        <f t="shared" si="59"/>
        <v/>
      </c>
      <c r="N214" s="119"/>
      <c r="O214" s="120" t="str">
        <f t="shared" si="75"/>
        <v/>
      </c>
      <c r="P214" s="119"/>
      <c r="Q214" s="15" t="str">
        <f t="shared" si="68"/>
        <v/>
      </c>
      <c r="R214" s="15" t="str">
        <f>IF('2014 Quote Calculator'!$AB214="-","-",IF('2014 Quote Calculator'!$AB214="","",ROUNDUP(IF(OR('2014 Quote Calculator'!$E214=$CF$6,'2014 Quote Calculator'!$E214=$CG$6,'2014 Quote Calculator'!$E214=$CH$6,'2014 Quote Calculator'!$E214=$CI$6),'2014 Quote Calculator'!$AB214,(1-$L214)*'2014 Quote Calculator'!$AB214),2)))</f>
        <v/>
      </c>
      <c r="S214" s="15" t="str">
        <f t="shared" si="69"/>
        <v/>
      </c>
      <c r="T214" s="15" t="str">
        <f>IF('2014 Quote Calculator'!$AD214="-","-",IF('2014 Quote Calculator'!$AD214="","",ROUNDUP(IF(OR('2014 Quote Calculator'!$H214=$CF$6,'2014 Quote Calculator'!$H214=$CG$6,'2014 Quote Calculator'!$H214=$CH$6,'2014 Quote Calculator'!$H214=$CI$6),'2014 Quote Calculator'!$AD214,(1-$L214)*'2014 Quote Calculator'!$AD214),2)))</f>
        <v/>
      </c>
      <c r="U214" s="15" t="str">
        <f t="shared" si="70"/>
        <v/>
      </c>
      <c r="V214" s="132"/>
      <c r="W214" s="18" t="str">
        <f t="shared" si="71"/>
        <v/>
      </c>
      <c r="X214" s="18" t="str">
        <f t="shared" si="60"/>
        <v/>
      </c>
      <c r="Y214" s="18" t="str">
        <f t="shared" si="72"/>
        <v/>
      </c>
      <c r="Z214" s="18" t="str">
        <f t="shared" si="61"/>
        <v/>
      </c>
      <c r="AA214" s="18" t="str">
        <f t="shared" si="73"/>
        <v/>
      </c>
      <c r="AB214" s="15" t="str">
        <f t="shared" si="74"/>
        <v/>
      </c>
      <c r="AC214" s="15" t="str">
        <f t="shared" si="62"/>
        <v/>
      </c>
      <c r="AD214" s="15" t="str">
        <f t="shared" si="63"/>
        <v/>
      </c>
      <c r="AE214" s="121"/>
      <c r="AF214" s="8"/>
      <c r="AG214" s="13"/>
      <c r="AH214" s="13"/>
      <c r="AI214" s="13"/>
      <c r="AJ214" s="13"/>
      <c r="AO214" s="13"/>
      <c r="BR214" s="13"/>
      <c r="BS214" s="122"/>
      <c r="BT214" s="122"/>
      <c r="BX214" s="13"/>
      <c r="BY214" s="122"/>
      <c r="BZ214" s="122"/>
      <c r="CO214" s="144"/>
      <c r="CP214" s="145"/>
    </row>
    <row r="215" spans="1:94" s="57" customFormat="1" ht="45" customHeight="1" x14ac:dyDescent="0.25">
      <c r="A215" s="83"/>
      <c r="B215" s="83"/>
      <c r="C215" s="83"/>
      <c r="D215" s="83"/>
      <c r="E215" s="83"/>
      <c r="F215" s="83"/>
      <c r="G215" s="83"/>
      <c r="H215" s="83"/>
      <c r="I215" s="83"/>
      <c r="J215" s="84" t="str">
        <f t="shared" si="64"/>
        <v/>
      </c>
      <c r="K215" s="84" t="str">
        <f t="shared" si="65"/>
        <v/>
      </c>
      <c r="L215" s="150" t="str">
        <f t="shared" si="66"/>
        <v/>
      </c>
      <c r="M215" s="150" t="str">
        <f t="shared" si="59"/>
        <v/>
      </c>
      <c r="N215" s="119"/>
      <c r="O215" s="120" t="str">
        <f t="shared" si="75"/>
        <v/>
      </c>
      <c r="P215" s="119"/>
      <c r="Q215" s="15" t="str">
        <f t="shared" si="68"/>
        <v/>
      </c>
      <c r="R215" s="15" t="str">
        <f>IF('2014 Quote Calculator'!$AB215="-","-",IF('2014 Quote Calculator'!$AB215="","",ROUNDUP(IF(OR('2014 Quote Calculator'!$E215=$CF$6,'2014 Quote Calculator'!$E215=$CG$6,'2014 Quote Calculator'!$E215=$CH$6,'2014 Quote Calculator'!$E215=$CI$6),'2014 Quote Calculator'!$AB215,(1-$L215)*'2014 Quote Calculator'!$AB215),2)))</f>
        <v/>
      </c>
      <c r="S215" s="15" t="str">
        <f t="shared" si="69"/>
        <v/>
      </c>
      <c r="T215" s="15" t="str">
        <f>IF('2014 Quote Calculator'!$AD215="-","-",IF('2014 Quote Calculator'!$AD215="","",ROUNDUP(IF(OR('2014 Quote Calculator'!$H215=$CF$6,'2014 Quote Calculator'!$H215=$CG$6,'2014 Quote Calculator'!$H215=$CH$6,'2014 Quote Calculator'!$H215=$CI$6),'2014 Quote Calculator'!$AD215,(1-$L215)*'2014 Quote Calculator'!$AD215),2)))</f>
        <v/>
      </c>
      <c r="U215" s="15" t="str">
        <f t="shared" si="70"/>
        <v/>
      </c>
      <c r="V215" s="132"/>
      <c r="W215" s="18" t="str">
        <f t="shared" si="71"/>
        <v/>
      </c>
      <c r="X215" s="18" t="str">
        <f t="shared" si="60"/>
        <v/>
      </c>
      <c r="Y215" s="18" t="str">
        <f t="shared" si="72"/>
        <v/>
      </c>
      <c r="Z215" s="18" t="str">
        <f t="shared" si="61"/>
        <v/>
      </c>
      <c r="AA215" s="18" t="str">
        <f t="shared" si="73"/>
        <v/>
      </c>
      <c r="AB215" s="15" t="str">
        <f t="shared" si="74"/>
        <v/>
      </c>
      <c r="AC215" s="15" t="str">
        <f t="shared" si="62"/>
        <v/>
      </c>
      <c r="AD215" s="15" t="str">
        <f t="shared" si="63"/>
        <v/>
      </c>
      <c r="AE215" s="121"/>
      <c r="AF215" s="8"/>
      <c r="AG215" s="13"/>
      <c r="AH215" s="13"/>
      <c r="AI215" s="13"/>
      <c r="AJ215" s="13"/>
      <c r="AO215" s="13"/>
      <c r="BR215" s="13"/>
      <c r="BS215" s="122"/>
      <c r="BT215" s="122"/>
      <c r="BX215" s="13"/>
      <c r="BY215" s="122"/>
      <c r="BZ215" s="122"/>
      <c r="CO215" s="144"/>
      <c r="CP215" s="145"/>
    </row>
    <row r="216" spans="1:94" s="57" customFormat="1" ht="45" customHeight="1" x14ac:dyDescent="0.25">
      <c r="A216" s="83"/>
      <c r="B216" s="83"/>
      <c r="C216" s="83"/>
      <c r="D216" s="83"/>
      <c r="E216" s="83"/>
      <c r="F216" s="83"/>
      <c r="G216" s="83"/>
      <c r="H216" s="83"/>
      <c r="I216" s="83"/>
      <c r="J216" s="84" t="str">
        <f t="shared" si="64"/>
        <v/>
      </c>
      <c r="K216" s="84" t="str">
        <f t="shared" si="65"/>
        <v/>
      </c>
      <c r="L216" s="150" t="str">
        <f t="shared" si="66"/>
        <v/>
      </c>
      <c r="M216" s="150" t="str">
        <f t="shared" si="59"/>
        <v/>
      </c>
      <c r="N216" s="119"/>
      <c r="O216" s="120" t="str">
        <f t="shared" si="75"/>
        <v/>
      </c>
      <c r="P216" s="119"/>
      <c r="Q216" s="15" t="str">
        <f t="shared" si="68"/>
        <v/>
      </c>
      <c r="R216" s="15" t="str">
        <f>IF('2014 Quote Calculator'!$AB216="-","-",IF('2014 Quote Calculator'!$AB216="","",ROUNDUP(IF(OR('2014 Quote Calculator'!$E216=$CF$6,'2014 Quote Calculator'!$E216=$CG$6,'2014 Quote Calculator'!$E216=$CH$6,'2014 Quote Calculator'!$E216=$CI$6),'2014 Quote Calculator'!$AB216,(1-$L216)*'2014 Quote Calculator'!$AB216),2)))</f>
        <v/>
      </c>
      <c r="S216" s="15" t="str">
        <f t="shared" si="69"/>
        <v/>
      </c>
      <c r="T216" s="15" t="str">
        <f>IF('2014 Quote Calculator'!$AD216="-","-",IF('2014 Quote Calculator'!$AD216="","",ROUNDUP(IF(OR('2014 Quote Calculator'!$H216=$CF$6,'2014 Quote Calculator'!$H216=$CG$6,'2014 Quote Calculator'!$H216=$CH$6,'2014 Quote Calculator'!$H216=$CI$6),'2014 Quote Calculator'!$AD216,(1-$L216)*'2014 Quote Calculator'!$AD216),2)))</f>
        <v/>
      </c>
      <c r="U216" s="15" t="str">
        <f t="shared" si="70"/>
        <v/>
      </c>
      <c r="V216" s="132"/>
      <c r="W216" s="18" t="str">
        <f t="shared" si="71"/>
        <v/>
      </c>
      <c r="X216" s="18" t="str">
        <f t="shared" si="60"/>
        <v/>
      </c>
      <c r="Y216" s="18" t="str">
        <f t="shared" si="72"/>
        <v/>
      </c>
      <c r="Z216" s="18" t="str">
        <f t="shared" si="61"/>
        <v/>
      </c>
      <c r="AA216" s="18" t="str">
        <f t="shared" si="73"/>
        <v/>
      </c>
      <c r="AB216" s="15" t="str">
        <f t="shared" si="74"/>
        <v/>
      </c>
      <c r="AC216" s="15" t="str">
        <f t="shared" si="62"/>
        <v/>
      </c>
      <c r="AD216" s="15" t="str">
        <f t="shared" si="63"/>
        <v/>
      </c>
      <c r="AE216" s="121"/>
      <c r="AF216" s="8"/>
      <c r="AG216" s="13"/>
      <c r="AH216" s="13"/>
      <c r="AI216" s="13"/>
      <c r="AJ216" s="13"/>
      <c r="AO216" s="13"/>
      <c r="BR216" s="13"/>
      <c r="BS216" s="122"/>
      <c r="BT216" s="122"/>
      <c r="BX216" s="13"/>
      <c r="BY216" s="122"/>
      <c r="BZ216" s="122"/>
      <c r="CO216" s="144"/>
      <c r="CP216" s="145"/>
    </row>
    <row r="217" spans="1:94" s="57" customFormat="1" ht="45" customHeight="1" x14ac:dyDescent="0.25">
      <c r="A217" s="83"/>
      <c r="B217" s="83"/>
      <c r="C217" s="83"/>
      <c r="D217" s="83"/>
      <c r="E217" s="83"/>
      <c r="F217" s="83"/>
      <c r="G217" s="83"/>
      <c r="H217" s="83"/>
      <c r="I217" s="83"/>
      <c r="J217" s="84" t="str">
        <f t="shared" si="64"/>
        <v/>
      </c>
      <c r="K217" s="84" t="str">
        <f t="shared" si="65"/>
        <v/>
      </c>
      <c r="L217" s="150" t="str">
        <f t="shared" si="66"/>
        <v/>
      </c>
      <c r="M217" s="150" t="str">
        <f t="shared" si="59"/>
        <v/>
      </c>
      <c r="N217" s="119"/>
      <c r="O217" s="120" t="str">
        <f t="shared" si="75"/>
        <v/>
      </c>
      <c r="P217" s="119"/>
      <c r="Q217" s="15" t="str">
        <f t="shared" si="68"/>
        <v/>
      </c>
      <c r="R217" s="15" t="str">
        <f>IF('2014 Quote Calculator'!$AB217="-","-",IF('2014 Quote Calculator'!$AB217="","",ROUNDUP(IF(OR('2014 Quote Calculator'!$E217=$CF$6,'2014 Quote Calculator'!$E217=$CG$6,'2014 Quote Calculator'!$E217=$CH$6,'2014 Quote Calculator'!$E217=$CI$6),'2014 Quote Calculator'!$AB217,(1-$L217)*'2014 Quote Calculator'!$AB217),2)))</f>
        <v/>
      </c>
      <c r="S217" s="15" t="str">
        <f t="shared" si="69"/>
        <v/>
      </c>
      <c r="T217" s="15" t="str">
        <f>IF('2014 Quote Calculator'!$AD217="-","-",IF('2014 Quote Calculator'!$AD217="","",ROUNDUP(IF(OR('2014 Quote Calculator'!$H217=$CF$6,'2014 Quote Calculator'!$H217=$CG$6,'2014 Quote Calculator'!$H217=$CH$6,'2014 Quote Calculator'!$H217=$CI$6),'2014 Quote Calculator'!$AD217,(1-$L217)*'2014 Quote Calculator'!$AD217),2)))</f>
        <v/>
      </c>
      <c r="U217" s="15" t="str">
        <f t="shared" si="70"/>
        <v/>
      </c>
      <c r="V217" s="132"/>
      <c r="W217" s="18" t="str">
        <f t="shared" si="71"/>
        <v/>
      </c>
      <c r="X217" s="18" t="str">
        <f t="shared" si="60"/>
        <v/>
      </c>
      <c r="Y217" s="18" t="str">
        <f t="shared" si="72"/>
        <v/>
      </c>
      <c r="Z217" s="18" t="str">
        <f t="shared" si="61"/>
        <v/>
      </c>
      <c r="AA217" s="18" t="str">
        <f t="shared" si="73"/>
        <v/>
      </c>
      <c r="AB217" s="15" t="str">
        <f t="shared" si="74"/>
        <v/>
      </c>
      <c r="AC217" s="15" t="str">
        <f t="shared" si="62"/>
        <v/>
      </c>
      <c r="AD217" s="15" t="str">
        <f t="shared" si="63"/>
        <v/>
      </c>
      <c r="AE217" s="121"/>
      <c r="AF217" s="8"/>
      <c r="AG217" s="13"/>
      <c r="AH217" s="13"/>
      <c r="AI217" s="13"/>
      <c r="AJ217" s="13"/>
      <c r="AO217" s="13"/>
      <c r="BR217" s="13"/>
      <c r="BS217" s="122"/>
      <c r="BT217" s="122"/>
      <c r="BX217" s="13"/>
      <c r="BY217" s="122"/>
      <c r="BZ217" s="122"/>
      <c r="CO217" s="144"/>
      <c r="CP217" s="145"/>
    </row>
    <row r="218" spans="1:94" s="57" customFormat="1" ht="45" customHeight="1" x14ac:dyDescent="0.25">
      <c r="A218" s="83"/>
      <c r="B218" s="83"/>
      <c r="C218" s="83"/>
      <c r="D218" s="83"/>
      <c r="E218" s="83"/>
      <c r="F218" s="83"/>
      <c r="G218" s="83"/>
      <c r="H218" s="83"/>
      <c r="I218" s="83"/>
      <c r="J218" s="84" t="str">
        <f t="shared" si="64"/>
        <v/>
      </c>
      <c r="K218" s="84" t="str">
        <f t="shared" si="65"/>
        <v/>
      </c>
      <c r="L218" s="150" t="str">
        <f t="shared" si="66"/>
        <v/>
      </c>
      <c r="M218" s="150" t="str">
        <f t="shared" si="59"/>
        <v/>
      </c>
      <c r="N218" s="119"/>
      <c r="O218" s="120" t="str">
        <f t="shared" si="75"/>
        <v/>
      </c>
      <c r="P218" s="119"/>
      <c r="Q218" s="15" t="str">
        <f t="shared" si="68"/>
        <v/>
      </c>
      <c r="R218" s="15" t="str">
        <f>IF('2014 Quote Calculator'!$AB218="-","-",IF('2014 Quote Calculator'!$AB218="","",ROUNDUP(IF(OR('2014 Quote Calculator'!$E218=$CF$6,'2014 Quote Calculator'!$E218=$CG$6,'2014 Quote Calculator'!$E218=$CH$6,'2014 Quote Calculator'!$E218=$CI$6),'2014 Quote Calculator'!$AB218,(1-$L218)*'2014 Quote Calculator'!$AB218),2)))</f>
        <v/>
      </c>
      <c r="S218" s="15" t="str">
        <f t="shared" si="69"/>
        <v/>
      </c>
      <c r="T218" s="15" t="str">
        <f>IF('2014 Quote Calculator'!$AD218="-","-",IF('2014 Quote Calculator'!$AD218="","",ROUNDUP(IF(OR('2014 Quote Calculator'!$H218=$CF$6,'2014 Quote Calculator'!$H218=$CG$6,'2014 Quote Calculator'!$H218=$CH$6,'2014 Quote Calculator'!$H218=$CI$6),'2014 Quote Calculator'!$AD218,(1-$L218)*'2014 Quote Calculator'!$AD218),2)))</f>
        <v/>
      </c>
      <c r="U218" s="15" t="str">
        <f t="shared" si="70"/>
        <v/>
      </c>
      <c r="V218" s="132"/>
      <c r="W218" s="18" t="str">
        <f t="shared" si="71"/>
        <v/>
      </c>
      <c r="X218" s="18" t="str">
        <f t="shared" si="60"/>
        <v/>
      </c>
      <c r="Y218" s="18" t="str">
        <f t="shared" si="72"/>
        <v/>
      </c>
      <c r="Z218" s="18" t="str">
        <f t="shared" si="61"/>
        <v/>
      </c>
      <c r="AA218" s="18" t="str">
        <f t="shared" si="73"/>
        <v/>
      </c>
      <c r="AB218" s="15" t="str">
        <f t="shared" si="74"/>
        <v/>
      </c>
      <c r="AC218" s="15" t="str">
        <f t="shared" si="62"/>
        <v/>
      </c>
      <c r="AD218" s="15" t="str">
        <f t="shared" si="63"/>
        <v/>
      </c>
      <c r="AE218" s="121"/>
      <c r="AF218" s="8"/>
      <c r="AG218" s="13"/>
      <c r="AH218" s="13"/>
      <c r="AI218" s="13"/>
      <c r="AJ218" s="13"/>
      <c r="AO218" s="13"/>
      <c r="BR218" s="13"/>
      <c r="BS218" s="122"/>
      <c r="BT218" s="122"/>
      <c r="BX218" s="13"/>
      <c r="BY218" s="122"/>
      <c r="BZ218" s="122"/>
      <c r="CO218" s="144"/>
      <c r="CP218" s="145"/>
    </row>
    <row r="219" spans="1:94" s="57" customFormat="1" ht="45" customHeight="1" x14ac:dyDescent="0.25">
      <c r="A219" s="83"/>
      <c r="B219" s="83"/>
      <c r="C219" s="83"/>
      <c r="D219" s="83"/>
      <c r="E219" s="83"/>
      <c r="F219" s="83"/>
      <c r="G219" s="83"/>
      <c r="H219" s="83"/>
      <c r="I219" s="83"/>
      <c r="J219" s="84" t="str">
        <f t="shared" si="64"/>
        <v/>
      </c>
      <c r="K219" s="84" t="str">
        <f t="shared" si="65"/>
        <v/>
      </c>
      <c r="L219" s="150" t="str">
        <f t="shared" si="66"/>
        <v/>
      </c>
      <c r="M219" s="150" t="str">
        <f t="shared" si="59"/>
        <v/>
      </c>
      <c r="N219" s="119"/>
      <c r="O219" s="120" t="str">
        <f t="shared" si="75"/>
        <v/>
      </c>
      <c r="P219" s="119"/>
      <c r="Q219" s="15" t="str">
        <f t="shared" si="68"/>
        <v/>
      </c>
      <c r="R219" s="15" t="str">
        <f>IF('2014 Quote Calculator'!$AB219="-","-",IF('2014 Quote Calculator'!$AB219="","",ROUNDUP(IF(OR('2014 Quote Calculator'!$E219=$CF$6,'2014 Quote Calculator'!$E219=$CG$6,'2014 Quote Calculator'!$E219=$CH$6,'2014 Quote Calculator'!$E219=$CI$6),'2014 Quote Calculator'!$AB219,(1-$L219)*'2014 Quote Calculator'!$AB219),2)))</f>
        <v/>
      </c>
      <c r="S219" s="15" t="str">
        <f t="shared" si="69"/>
        <v/>
      </c>
      <c r="T219" s="15" t="str">
        <f>IF('2014 Quote Calculator'!$AD219="-","-",IF('2014 Quote Calculator'!$AD219="","",ROUNDUP(IF(OR('2014 Quote Calculator'!$H219=$CF$6,'2014 Quote Calculator'!$H219=$CG$6,'2014 Quote Calculator'!$H219=$CH$6,'2014 Quote Calculator'!$H219=$CI$6),'2014 Quote Calculator'!$AD219,(1-$L219)*'2014 Quote Calculator'!$AD219),2)))</f>
        <v/>
      </c>
      <c r="U219" s="15" t="str">
        <f t="shared" si="70"/>
        <v/>
      </c>
      <c r="V219" s="132"/>
      <c r="W219" s="18" t="str">
        <f t="shared" si="71"/>
        <v/>
      </c>
      <c r="X219" s="18" t="str">
        <f t="shared" si="60"/>
        <v/>
      </c>
      <c r="Y219" s="18" t="str">
        <f t="shared" si="72"/>
        <v/>
      </c>
      <c r="Z219" s="18" t="str">
        <f t="shared" si="61"/>
        <v/>
      </c>
      <c r="AA219" s="18" t="str">
        <f t="shared" si="73"/>
        <v/>
      </c>
      <c r="AB219" s="15" t="str">
        <f t="shared" si="74"/>
        <v/>
      </c>
      <c r="AC219" s="15" t="str">
        <f t="shared" si="62"/>
        <v/>
      </c>
      <c r="AD219" s="15" t="str">
        <f t="shared" si="63"/>
        <v/>
      </c>
      <c r="AE219" s="121"/>
      <c r="AF219" s="8"/>
      <c r="AG219" s="13"/>
      <c r="AH219" s="13"/>
      <c r="AI219" s="13"/>
      <c r="AJ219" s="13"/>
      <c r="AO219" s="13"/>
      <c r="BR219" s="13"/>
      <c r="BS219" s="122"/>
      <c r="BT219" s="122"/>
      <c r="BX219" s="13"/>
      <c r="BY219" s="122"/>
      <c r="BZ219" s="122"/>
      <c r="CO219" s="144"/>
      <c r="CP219" s="145"/>
    </row>
    <row r="220" spans="1:94" s="57" customFormat="1" ht="45" customHeight="1" x14ac:dyDescent="0.25">
      <c r="A220" s="83"/>
      <c r="B220" s="83"/>
      <c r="C220" s="83"/>
      <c r="D220" s="83"/>
      <c r="E220" s="83"/>
      <c r="F220" s="83"/>
      <c r="G220" s="83"/>
      <c r="H220" s="83"/>
      <c r="I220" s="83"/>
      <c r="J220" s="84" t="str">
        <f t="shared" si="64"/>
        <v/>
      </c>
      <c r="K220" s="84" t="str">
        <f t="shared" si="65"/>
        <v/>
      </c>
      <c r="L220" s="150" t="str">
        <f t="shared" si="66"/>
        <v/>
      </c>
      <c r="M220" s="150" t="str">
        <f t="shared" si="59"/>
        <v/>
      </c>
      <c r="N220" s="119"/>
      <c r="O220" s="120" t="str">
        <f t="shared" si="75"/>
        <v/>
      </c>
      <c r="P220" s="119"/>
      <c r="Q220" s="15" t="str">
        <f t="shared" si="68"/>
        <v/>
      </c>
      <c r="R220" s="15" t="str">
        <f>IF('2014 Quote Calculator'!$AB220="-","-",IF('2014 Quote Calculator'!$AB220="","",ROUNDUP(IF(OR('2014 Quote Calculator'!$E220=$CF$6,'2014 Quote Calculator'!$E220=$CG$6,'2014 Quote Calculator'!$E220=$CH$6,'2014 Quote Calculator'!$E220=$CI$6),'2014 Quote Calculator'!$AB220,(1-$L220)*'2014 Quote Calculator'!$AB220),2)))</f>
        <v/>
      </c>
      <c r="S220" s="15" t="str">
        <f t="shared" si="69"/>
        <v/>
      </c>
      <c r="T220" s="15" t="str">
        <f>IF('2014 Quote Calculator'!$AD220="-","-",IF('2014 Quote Calculator'!$AD220="","",ROUNDUP(IF(OR('2014 Quote Calculator'!$H220=$CF$6,'2014 Quote Calculator'!$H220=$CG$6,'2014 Quote Calculator'!$H220=$CH$6,'2014 Quote Calculator'!$H220=$CI$6),'2014 Quote Calculator'!$AD220,(1-$L220)*'2014 Quote Calculator'!$AD220),2)))</f>
        <v/>
      </c>
      <c r="U220" s="15" t="str">
        <f t="shared" si="70"/>
        <v/>
      </c>
      <c r="V220" s="132"/>
      <c r="W220" s="18" t="str">
        <f t="shared" si="71"/>
        <v/>
      </c>
      <c r="X220" s="18" t="str">
        <f t="shared" si="60"/>
        <v/>
      </c>
      <c r="Y220" s="18" t="str">
        <f t="shared" si="72"/>
        <v/>
      </c>
      <c r="Z220" s="18" t="str">
        <f t="shared" si="61"/>
        <v/>
      </c>
      <c r="AA220" s="18" t="str">
        <f t="shared" si="73"/>
        <v/>
      </c>
      <c r="AB220" s="15" t="str">
        <f t="shared" si="74"/>
        <v/>
      </c>
      <c r="AC220" s="15" t="str">
        <f t="shared" si="62"/>
        <v/>
      </c>
      <c r="AD220" s="15" t="str">
        <f t="shared" si="63"/>
        <v/>
      </c>
      <c r="AE220" s="121"/>
      <c r="AF220" s="8"/>
      <c r="AG220" s="13"/>
      <c r="AH220" s="13"/>
      <c r="AI220" s="13"/>
      <c r="AJ220" s="13"/>
      <c r="AO220" s="13"/>
      <c r="BR220" s="13"/>
      <c r="BS220" s="122"/>
      <c r="BT220" s="122"/>
      <c r="BX220" s="13"/>
      <c r="BY220" s="122"/>
      <c r="BZ220" s="122"/>
      <c r="CO220" s="144"/>
      <c r="CP220" s="145"/>
    </row>
    <row r="221" spans="1:94" s="57" customFormat="1" ht="45" customHeight="1" x14ac:dyDescent="0.25">
      <c r="A221" s="83"/>
      <c r="B221" s="83"/>
      <c r="C221" s="83"/>
      <c r="D221" s="83"/>
      <c r="E221" s="83"/>
      <c r="F221" s="83"/>
      <c r="G221" s="83"/>
      <c r="H221" s="83"/>
      <c r="I221" s="83"/>
      <c r="J221" s="84" t="str">
        <f t="shared" si="64"/>
        <v/>
      </c>
      <c r="K221" s="84" t="str">
        <f t="shared" si="65"/>
        <v/>
      </c>
      <c r="L221" s="150" t="str">
        <f t="shared" si="66"/>
        <v/>
      </c>
      <c r="M221" s="150" t="str">
        <f t="shared" si="59"/>
        <v/>
      </c>
      <c r="N221" s="119"/>
      <c r="O221" s="120" t="str">
        <f t="shared" si="75"/>
        <v/>
      </c>
      <c r="P221" s="119"/>
      <c r="Q221" s="15" t="str">
        <f t="shared" si="68"/>
        <v/>
      </c>
      <c r="R221" s="15" t="str">
        <f>IF('2014 Quote Calculator'!$AB221="-","-",IF('2014 Quote Calculator'!$AB221="","",ROUNDUP(IF(OR('2014 Quote Calculator'!$E221=$CF$6,'2014 Quote Calculator'!$E221=$CG$6,'2014 Quote Calculator'!$E221=$CH$6,'2014 Quote Calculator'!$E221=$CI$6),'2014 Quote Calculator'!$AB221,(1-$L221)*'2014 Quote Calculator'!$AB221),2)))</f>
        <v/>
      </c>
      <c r="S221" s="15" t="str">
        <f t="shared" si="69"/>
        <v/>
      </c>
      <c r="T221" s="15" t="str">
        <f>IF('2014 Quote Calculator'!$AD221="-","-",IF('2014 Quote Calculator'!$AD221="","",ROUNDUP(IF(OR('2014 Quote Calculator'!$H221=$CF$6,'2014 Quote Calculator'!$H221=$CG$6,'2014 Quote Calculator'!$H221=$CH$6,'2014 Quote Calculator'!$H221=$CI$6),'2014 Quote Calculator'!$AD221,(1-$L221)*'2014 Quote Calculator'!$AD221),2)))</f>
        <v/>
      </c>
      <c r="U221" s="15" t="str">
        <f t="shared" si="70"/>
        <v/>
      </c>
      <c r="V221" s="132"/>
      <c r="W221" s="18" t="str">
        <f t="shared" si="71"/>
        <v/>
      </c>
      <c r="X221" s="18" t="str">
        <f t="shared" si="60"/>
        <v/>
      </c>
      <c r="Y221" s="18" t="str">
        <f t="shared" si="72"/>
        <v/>
      </c>
      <c r="Z221" s="18" t="str">
        <f t="shared" si="61"/>
        <v/>
      </c>
      <c r="AA221" s="18" t="str">
        <f t="shared" si="73"/>
        <v/>
      </c>
      <c r="AB221" s="15" t="str">
        <f t="shared" si="74"/>
        <v/>
      </c>
      <c r="AC221" s="15" t="str">
        <f t="shared" si="62"/>
        <v/>
      </c>
      <c r="AD221" s="15" t="str">
        <f t="shared" si="63"/>
        <v/>
      </c>
      <c r="AE221" s="121"/>
      <c r="AF221" s="8"/>
      <c r="AG221" s="13"/>
      <c r="AH221" s="13"/>
      <c r="AI221" s="13"/>
      <c r="AJ221" s="13"/>
      <c r="AO221" s="13"/>
      <c r="BR221" s="13"/>
      <c r="BS221" s="122"/>
      <c r="BT221" s="122"/>
      <c r="BX221" s="13"/>
      <c r="BY221" s="122"/>
      <c r="BZ221" s="122"/>
      <c r="CO221" s="144"/>
      <c r="CP221" s="145"/>
    </row>
    <row r="222" spans="1:94" s="57" customFormat="1" ht="45" customHeight="1" x14ac:dyDescent="0.25">
      <c r="A222" s="83"/>
      <c r="B222" s="83"/>
      <c r="C222" s="83"/>
      <c r="D222" s="83"/>
      <c r="E222" s="83"/>
      <c r="F222" s="83"/>
      <c r="G222" s="83"/>
      <c r="H222" s="83"/>
      <c r="I222" s="83"/>
      <c r="J222" s="84" t="str">
        <f t="shared" si="64"/>
        <v/>
      </c>
      <c r="K222" s="84" t="str">
        <f t="shared" si="65"/>
        <v/>
      </c>
      <c r="L222" s="150" t="str">
        <f t="shared" si="66"/>
        <v/>
      </c>
      <c r="M222" s="150" t="str">
        <f t="shared" si="59"/>
        <v/>
      </c>
      <c r="N222" s="119"/>
      <c r="O222" s="120" t="str">
        <f t="shared" si="75"/>
        <v/>
      </c>
      <c r="P222" s="119"/>
      <c r="Q222" s="15" t="str">
        <f t="shared" si="68"/>
        <v/>
      </c>
      <c r="R222" s="15" t="str">
        <f>IF('2014 Quote Calculator'!$AB222="-","-",IF('2014 Quote Calculator'!$AB222="","",ROUNDUP(IF(OR('2014 Quote Calculator'!$E222=$CF$6,'2014 Quote Calculator'!$E222=$CG$6,'2014 Quote Calculator'!$E222=$CH$6,'2014 Quote Calculator'!$E222=$CI$6),'2014 Quote Calculator'!$AB222,(1-$L222)*'2014 Quote Calculator'!$AB222),2)))</f>
        <v/>
      </c>
      <c r="S222" s="15" t="str">
        <f t="shared" si="69"/>
        <v/>
      </c>
      <c r="T222" s="15" t="str">
        <f>IF('2014 Quote Calculator'!$AD222="-","-",IF('2014 Quote Calculator'!$AD222="","",ROUNDUP(IF(OR('2014 Quote Calculator'!$H222=$CF$6,'2014 Quote Calculator'!$H222=$CG$6,'2014 Quote Calculator'!$H222=$CH$6,'2014 Quote Calculator'!$H222=$CI$6),'2014 Quote Calculator'!$AD222,(1-$L222)*'2014 Quote Calculator'!$AD222),2)))</f>
        <v/>
      </c>
      <c r="U222" s="15" t="str">
        <f t="shared" si="70"/>
        <v/>
      </c>
      <c r="V222" s="132"/>
      <c r="W222" s="18" t="str">
        <f t="shared" si="71"/>
        <v/>
      </c>
      <c r="X222" s="18" t="str">
        <f t="shared" si="60"/>
        <v/>
      </c>
      <c r="Y222" s="18" t="str">
        <f t="shared" si="72"/>
        <v/>
      </c>
      <c r="Z222" s="18" t="str">
        <f t="shared" si="61"/>
        <v/>
      </c>
      <c r="AA222" s="18" t="str">
        <f t="shared" si="73"/>
        <v/>
      </c>
      <c r="AB222" s="15" t="str">
        <f t="shared" si="74"/>
        <v/>
      </c>
      <c r="AC222" s="15" t="str">
        <f t="shared" si="62"/>
        <v/>
      </c>
      <c r="AD222" s="15" t="str">
        <f t="shared" si="63"/>
        <v/>
      </c>
      <c r="AE222" s="121"/>
      <c r="AF222" s="8"/>
      <c r="AG222" s="13"/>
      <c r="AH222" s="13"/>
      <c r="AI222" s="13"/>
      <c r="AJ222" s="13"/>
      <c r="AO222" s="13"/>
      <c r="BR222" s="13"/>
      <c r="BS222" s="122"/>
      <c r="BT222" s="122"/>
      <c r="BX222" s="13"/>
      <c r="BY222" s="122"/>
      <c r="BZ222" s="122"/>
      <c r="CO222" s="144"/>
      <c r="CP222" s="145"/>
    </row>
    <row r="223" spans="1:94" s="57" customFormat="1" ht="45" customHeight="1" x14ac:dyDescent="0.25">
      <c r="A223" s="83"/>
      <c r="B223" s="83"/>
      <c r="C223" s="83"/>
      <c r="D223" s="83"/>
      <c r="E223" s="83"/>
      <c r="F223" s="83"/>
      <c r="G223" s="83"/>
      <c r="H223" s="83"/>
      <c r="I223" s="83"/>
      <c r="J223" s="84" t="str">
        <f t="shared" si="64"/>
        <v/>
      </c>
      <c r="K223" s="84" t="str">
        <f t="shared" si="65"/>
        <v/>
      </c>
      <c r="L223" s="150" t="str">
        <f t="shared" si="66"/>
        <v/>
      </c>
      <c r="M223" s="150" t="str">
        <f t="shared" si="59"/>
        <v/>
      </c>
      <c r="N223" s="119"/>
      <c r="O223" s="120" t="str">
        <f t="shared" si="75"/>
        <v/>
      </c>
      <c r="P223" s="119"/>
      <c r="Q223" s="15" t="str">
        <f t="shared" si="68"/>
        <v/>
      </c>
      <c r="R223" s="15" t="str">
        <f>IF('2014 Quote Calculator'!$AB223="-","-",IF('2014 Quote Calculator'!$AB223="","",ROUNDUP(IF(OR('2014 Quote Calculator'!$E223=$CF$6,'2014 Quote Calculator'!$E223=$CG$6,'2014 Quote Calculator'!$E223=$CH$6,'2014 Quote Calculator'!$E223=$CI$6),'2014 Quote Calculator'!$AB223,(1-$L223)*'2014 Quote Calculator'!$AB223),2)))</f>
        <v/>
      </c>
      <c r="S223" s="15" t="str">
        <f t="shared" si="69"/>
        <v/>
      </c>
      <c r="T223" s="15" t="str">
        <f>IF('2014 Quote Calculator'!$AD223="-","-",IF('2014 Quote Calculator'!$AD223="","",ROUNDUP(IF(OR('2014 Quote Calculator'!$H223=$CF$6,'2014 Quote Calculator'!$H223=$CG$6,'2014 Quote Calculator'!$H223=$CH$6,'2014 Quote Calculator'!$H223=$CI$6),'2014 Quote Calculator'!$AD223,(1-$L223)*'2014 Quote Calculator'!$AD223),2)))</f>
        <v/>
      </c>
      <c r="U223" s="15" t="str">
        <f t="shared" si="70"/>
        <v/>
      </c>
      <c r="V223" s="132"/>
      <c r="W223" s="18" t="str">
        <f t="shared" si="71"/>
        <v/>
      </c>
      <c r="X223" s="18" t="str">
        <f t="shared" si="60"/>
        <v/>
      </c>
      <c r="Y223" s="18" t="str">
        <f t="shared" si="72"/>
        <v/>
      </c>
      <c r="Z223" s="18" t="str">
        <f t="shared" si="61"/>
        <v/>
      </c>
      <c r="AA223" s="18" t="str">
        <f t="shared" si="73"/>
        <v/>
      </c>
      <c r="AB223" s="15" t="str">
        <f t="shared" si="74"/>
        <v/>
      </c>
      <c r="AC223" s="15" t="str">
        <f t="shared" si="62"/>
        <v/>
      </c>
      <c r="AD223" s="15" t="str">
        <f t="shared" si="63"/>
        <v/>
      </c>
      <c r="AE223" s="121"/>
      <c r="AF223" s="8"/>
      <c r="AG223" s="13"/>
      <c r="AH223" s="13"/>
      <c r="AI223" s="13"/>
      <c r="AJ223" s="13"/>
      <c r="AO223" s="13"/>
      <c r="BR223" s="13"/>
      <c r="BS223" s="122"/>
      <c r="BT223" s="122"/>
      <c r="BX223" s="13"/>
      <c r="BY223" s="122"/>
      <c r="BZ223" s="122"/>
      <c r="CO223" s="144"/>
      <c r="CP223" s="145"/>
    </row>
    <row r="224" spans="1:94" s="57" customFormat="1" ht="45" customHeight="1" x14ac:dyDescent="0.25">
      <c r="A224" s="83"/>
      <c r="B224" s="83"/>
      <c r="C224" s="83"/>
      <c r="D224" s="83"/>
      <c r="E224" s="83"/>
      <c r="F224" s="83"/>
      <c r="G224" s="83"/>
      <c r="H224" s="83"/>
      <c r="I224" s="83"/>
      <c r="J224" s="84" t="str">
        <f t="shared" si="64"/>
        <v/>
      </c>
      <c r="K224" s="84" t="str">
        <f t="shared" si="65"/>
        <v/>
      </c>
      <c r="L224" s="150" t="str">
        <f t="shared" si="66"/>
        <v/>
      </c>
      <c r="M224" s="150" t="str">
        <f t="shared" si="59"/>
        <v/>
      </c>
      <c r="N224" s="119"/>
      <c r="O224" s="120" t="str">
        <f t="shared" si="75"/>
        <v/>
      </c>
      <c r="P224" s="119"/>
      <c r="Q224" s="15" t="str">
        <f t="shared" si="68"/>
        <v/>
      </c>
      <c r="R224" s="15" t="str">
        <f>IF('2014 Quote Calculator'!$AB224="-","-",IF('2014 Quote Calculator'!$AB224="","",ROUNDUP(IF(OR('2014 Quote Calculator'!$E224=$CF$6,'2014 Quote Calculator'!$E224=$CG$6,'2014 Quote Calculator'!$E224=$CH$6,'2014 Quote Calculator'!$E224=$CI$6),'2014 Quote Calculator'!$AB224,(1-$L224)*'2014 Quote Calculator'!$AB224),2)))</f>
        <v/>
      </c>
      <c r="S224" s="15" t="str">
        <f t="shared" si="69"/>
        <v/>
      </c>
      <c r="T224" s="15" t="str">
        <f>IF('2014 Quote Calculator'!$AD224="-","-",IF('2014 Quote Calculator'!$AD224="","",ROUNDUP(IF(OR('2014 Quote Calculator'!$H224=$CF$6,'2014 Quote Calculator'!$H224=$CG$6,'2014 Quote Calculator'!$H224=$CH$6,'2014 Quote Calculator'!$H224=$CI$6),'2014 Quote Calculator'!$AD224,(1-$L224)*'2014 Quote Calculator'!$AD224),2)))</f>
        <v/>
      </c>
      <c r="U224" s="15" t="str">
        <f t="shared" si="70"/>
        <v/>
      </c>
      <c r="V224" s="132"/>
      <c r="W224" s="18" t="str">
        <f t="shared" si="71"/>
        <v/>
      </c>
      <c r="X224" s="18" t="str">
        <f t="shared" si="60"/>
        <v/>
      </c>
      <c r="Y224" s="18" t="str">
        <f t="shared" si="72"/>
        <v/>
      </c>
      <c r="Z224" s="18" t="str">
        <f t="shared" si="61"/>
        <v/>
      </c>
      <c r="AA224" s="18" t="str">
        <f t="shared" si="73"/>
        <v/>
      </c>
      <c r="AB224" s="15" t="str">
        <f t="shared" si="74"/>
        <v/>
      </c>
      <c r="AC224" s="15" t="str">
        <f t="shared" si="62"/>
        <v/>
      </c>
      <c r="AD224" s="15" t="str">
        <f t="shared" si="63"/>
        <v/>
      </c>
      <c r="AE224" s="121"/>
      <c r="AF224" s="8"/>
      <c r="AG224" s="13"/>
      <c r="AH224" s="13"/>
      <c r="AI224" s="13"/>
      <c r="AJ224" s="13"/>
      <c r="AO224" s="13"/>
      <c r="BR224" s="13"/>
      <c r="BS224" s="122"/>
      <c r="BT224" s="122"/>
      <c r="BX224" s="13"/>
      <c r="BY224" s="122"/>
      <c r="BZ224" s="122"/>
      <c r="CO224" s="144"/>
      <c r="CP224" s="145"/>
    </row>
    <row r="225" spans="1:94" s="57" customFormat="1" ht="45" customHeight="1" x14ac:dyDescent="0.25">
      <c r="A225" s="83"/>
      <c r="B225" s="83"/>
      <c r="C225" s="83"/>
      <c r="D225" s="83"/>
      <c r="E225" s="83"/>
      <c r="F225" s="83"/>
      <c r="G225" s="83"/>
      <c r="H225" s="83"/>
      <c r="I225" s="83"/>
      <c r="J225" s="84" t="str">
        <f t="shared" si="64"/>
        <v/>
      </c>
      <c r="K225" s="84" t="str">
        <f t="shared" si="65"/>
        <v/>
      </c>
      <c r="L225" s="150" t="str">
        <f t="shared" si="66"/>
        <v/>
      </c>
      <c r="M225" s="150" t="str">
        <f t="shared" si="59"/>
        <v/>
      </c>
      <c r="N225" s="119"/>
      <c r="O225" s="120" t="str">
        <f t="shared" si="75"/>
        <v/>
      </c>
      <c r="P225" s="119"/>
      <c r="Q225" s="15" t="str">
        <f t="shared" si="68"/>
        <v/>
      </c>
      <c r="R225" s="15" t="str">
        <f>IF('2014 Quote Calculator'!$AB225="-","-",IF('2014 Quote Calculator'!$AB225="","",ROUNDUP(IF(OR('2014 Quote Calculator'!$E225=$CF$6,'2014 Quote Calculator'!$E225=$CG$6,'2014 Quote Calculator'!$E225=$CH$6,'2014 Quote Calculator'!$E225=$CI$6),'2014 Quote Calculator'!$AB225,(1-$L225)*'2014 Quote Calculator'!$AB225),2)))</f>
        <v/>
      </c>
      <c r="S225" s="15" t="str">
        <f t="shared" si="69"/>
        <v/>
      </c>
      <c r="T225" s="15" t="str">
        <f>IF('2014 Quote Calculator'!$AD225="-","-",IF('2014 Quote Calculator'!$AD225="","",ROUNDUP(IF(OR('2014 Quote Calculator'!$H225=$CF$6,'2014 Quote Calculator'!$H225=$CG$6,'2014 Quote Calculator'!$H225=$CH$6,'2014 Quote Calculator'!$H225=$CI$6),'2014 Quote Calculator'!$AD225,(1-$L225)*'2014 Quote Calculator'!$AD225),2)))</f>
        <v/>
      </c>
      <c r="U225" s="15" t="str">
        <f t="shared" si="70"/>
        <v/>
      </c>
      <c r="V225" s="132"/>
      <c r="W225" s="18" t="str">
        <f t="shared" si="71"/>
        <v/>
      </c>
      <c r="X225" s="18" t="str">
        <f t="shared" si="60"/>
        <v/>
      </c>
      <c r="Y225" s="18" t="str">
        <f t="shared" si="72"/>
        <v/>
      </c>
      <c r="Z225" s="18" t="str">
        <f t="shared" si="61"/>
        <v/>
      </c>
      <c r="AA225" s="18" t="str">
        <f t="shared" si="73"/>
        <v/>
      </c>
      <c r="AB225" s="15" t="str">
        <f t="shared" si="74"/>
        <v/>
      </c>
      <c r="AC225" s="15" t="str">
        <f t="shared" si="62"/>
        <v/>
      </c>
      <c r="AD225" s="15" t="str">
        <f t="shared" si="63"/>
        <v/>
      </c>
      <c r="AE225" s="121"/>
      <c r="AF225" s="8"/>
      <c r="AG225" s="13"/>
      <c r="AH225" s="13"/>
      <c r="AI225" s="13"/>
      <c r="AJ225" s="13"/>
      <c r="AO225" s="13"/>
      <c r="BR225" s="13"/>
      <c r="BS225" s="122"/>
      <c r="BT225" s="122"/>
      <c r="BX225" s="13"/>
      <c r="BY225" s="122"/>
      <c r="BZ225" s="122"/>
      <c r="CO225" s="144"/>
      <c r="CP225" s="145"/>
    </row>
    <row r="226" spans="1:94" s="57" customFormat="1" ht="45" customHeight="1" x14ac:dyDescent="0.25">
      <c r="A226" s="83"/>
      <c r="B226" s="83"/>
      <c r="C226" s="83"/>
      <c r="D226" s="83"/>
      <c r="E226" s="83"/>
      <c r="F226" s="83"/>
      <c r="G226" s="83"/>
      <c r="H226" s="83"/>
      <c r="I226" s="83"/>
      <c r="J226" s="84" t="str">
        <f t="shared" si="64"/>
        <v/>
      </c>
      <c r="K226" s="84" t="str">
        <f t="shared" si="65"/>
        <v/>
      </c>
      <c r="L226" s="150" t="str">
        <f t="shared" si="66"/>
        <v/>
      </c>
      <c r="M226" s="150" t="str">
        <f t="shared" si="59"/>
        <v/>
      </c>
      <c r="N226" s="119"/>
      <c r="O226" s="120" t="str">
        <f t="shared" si="75"/>
        <v/>
      </c>
      <c r="P226" s="119"/>
      <c r="Q226" s="15" t="str">
        <f t="shared" si="68"/>
        <v/>
      </c>
      <c r="R226" s="15" t="str">
        <f>IF('2014 Quote Calculator'!$AB226="-","-",IF('2014 Quote Calculator'!$AB226="","",ROUNDUP(IF(OR('2014 Quote Calculator'!$E226=$CF$6,'2014 Quote Calculator'!$E226=$CG$6,'2014 Quote Calculator'!$E226=$CH$6,'2014 Quote Calculator'!$E226=$CI$6),'2014 Quote Calculator'!$AB226,(1-$L226)*'2014 Quote Calculator'!$AB226),2)))</f>
        <v/>
      </c>
      <c r="S226" s="15" t="str">
        <f t="shared" si="69"/>
        <v/>
      </c>
      <c r="T226" s="15" t="str">
        <f>IF('2014 Quote Calculator'!$AD226="-","-",IF('2014 Quote Calculator'!$AD226="","",ROUNDUP(IF(OR('2014 Quote Calculator'!$H226=$CF$6,'2014 Quote Calculator'!$H226=$CG$6,'2014 Quote Calculator'!$H226=$CH$6,'2014 Quote Calculator'!$H226=$CI$6),'2014 Quote Calculator'!$AD226,(1-$L226)*'2014 Quote Calculator'!$AD226),2)))</f>
        <v/>
      </c>
      <c r="U226" s="15" t="str">
        <f t="shared" si="70"/>
        <v/>
      </c>
      <c r="V226" s="132"/>
      <c r="W226" s="18" t="str">
        <f t="shared" si="71"/>
        <v/>
      </c>
      <c r="X226" s="18" t="str">
        <f t="shared" si="60"/>
        <v/>
      </c>
      <c r="Y226" s="18" t="str">
        <f t="shared" si="72"/>
        <v/>
      </c>
      <c r="Z226" s="18" t="str">
        <f t="shared" si="61"/>
        <v/>
      </c>
      <c r="AA226" s="18" t="str">
        <f t="shared" si="73"/>
        <v/>
      </c>
      <c r="AB226" s="15" t="str">
        <f t="shared" si="74"/>
        <v/>
      </c>
      <c r="AC226" s="15" t="str">
        <f t="shared" si="62"/>
        <v/>
      </c>
      <c r="AD226" s="15" t="str">
        <f t="shared" si="63"/>
        <v/>
      </c>
      <c r="AE226" s="121"/>
      <c r="AF226" s="8"/>
      <c r="AG226" s="13"/>
      <c r="AH226" s="13"/>
      <c r="AI226" s="13"/>
      <c r="AJ226" s="13"/>
      <c r="AO226" s="13"/>
      <c r="BR226" s="13"/>
      <c r="BS226" s="122"/>
      <c r="BT226" s="122"/>
      <c r="BX226" s="13"/>
      <c r="BY226" s="122"/>
      <c r="BZ226" s="122"/>
      <c r="CO226" s="144"/>
      <c r="CP226" s="145"/>
    </row>
    <row r="227" spans="1:94" s="57" customFormat="1" ht="45" customHeight="1" x14ac:dyDescent="0.25">
      <c r="A227" s="83"/>
      <c r="B227" s="83"/>
      <c r="C227" s="83"/>
      <c r="D227" s="83"/>
      <c r="E227" s="83"/>
      <c r="F227" s="83"/>
      <c r="G227" s="83"/>
      <c r="H227" s="83"/>
      <c r="I227" s="83"/>
      <c r="J227" s="84" t="str">
        <f t="shared" si="64"/>
        <v/>
      </c>
      <c r="K227" s="84" t="str">
        <f t="shared" si="65"/>
        <v/>
      </c>
      <c r="L227" s="150" t="str">
        <f t="shared" si="66"/>
        <v/>
      </c>
      <c r="M227" s="150" t="str">
        <f t="shared" si="59"/>
        <v/>
      </c>
      <c r="N227" s="119"/>
      <c r="O227" s="120" t="str">
        <f t="shared" si="75"/>
        <v/>
      </c>
      <c r="P227" s="119"/>
      <c r="Q227" s="15" t="str">
        <f t="shared" si="68"/>
        <v/>
      </c>
      <c r="R227" s="15" t="str">
        <f>IF('2014 Quote Calculator'!$AB227="-","-",IF('2014 Quote Calculator'!$AB227="","",ROUNDUP(IF(OR('2014 Quote Calculator'!$E227=$CF$6,'2014 Quote Calculator'!$E227=$CG$6,'2014 Quote Calculator'!$E227=$CH$6,'2014 Quote Calculator'!$E227=$CI$6),'2014 Quote Calculator'!$AB227,(1-$L227)*'2014 Quote Calculator'!$AB227),2)))</f>
        <v/>
      </c>
      <c r="S227" s="15" t="str">
        <f t="shared" si="69"/>
        <v/>
      </c>
      <c r="T227" s="15" t="str">
        <f>IF('2014 Quote Calculator'!$AD227="-","-",IF('2014 Quote Calculator'!$AD227="","",ROUNDUP(IF(OR('2014 Quote Calculator'!$H227=$CF$6,'2014 Quote Calculator'!$H227=$CG$6,'2014 Quote Calculator'!$H227=$CH$6,'2014 Quote Calculator'!$H227=$CI$6),'2014 Quote Calculator'!$AD227,(1-$L227)*'2014 Quote Calculator'!$AD227),2)))</f>
        <v/>
      </c>
      <c r="U227" s="15" t="str">
        <f t="shared" si="70"/>
        <v/>
      </c>
      <c r="V227" s="132"/>
      <c r="W227" s="18" t="str">
        <f t="shared" si="71"/>
        <v/>
      </c>
      <c r="X227" s="18" t="str">
        <f t="shared" si="60"/>
        <v/>
      </c>
      <c r="Y227" s="18" t="str">
        <f t="shared" si="72"/>
        <v/>
      </c>
      <c r="Z227" s="18" t="str">
        <f t="shared" si="61"/>
        <v/>
      </c>
      <c r="AA227" s="18" t="str">
        <f t="shared" si="73"/>
        <v/>
      </c>
      <c r="AB227" s="15" t="str">
        <f t="shared" si="74"/>
        <v/>
      </c>
      <c r="AC227" s="15" t="str">
        <f t="shared" si="62"/>
        <v/>
      </c>
      <c r="AD227" s="15" t="str">
        <f t="shared" si="63"/>
        <v/>
      </c>
      <c r="AE227" s="121"/>
      <c r="AF227" s="8"/>
      <c r="AG227" s="13"/>
      <c r="AH227" s="13"/>
      <c r="AI227" s="13"/>
      <c r="AJ227" s="13"/>
      <c r="AO227" s="13"/>
      <c r="BR227" s="13"/>
      <c r="BS227" s="122"/>
      <c r="BT227" s="122"/>
      <c r="BX227" s="13"/>
      <c r="BY227" s="122"/>
      <c r="BZ227" s="122"/>
      <c r="CO227" s="144"/>
      <c r="CP227" s="145"/>
    </row>
    <row r="228" spans="1:94" s="57" customFormat="1" ht="45" customHeight="1" x14ac:dyDescent="0.25">
      <c r="A228" s="83"/>
      <c r="B228" s="83"/>
      <c r="C228" s="83"/>
      <c r="D228" s="83"/>
      <c r="E228" s="83"/>
      <c r="F228" s="83"/>
      <c r="G228" s="83"/>
      <c r="H228" s="83"/>
      <c r="I228" s="83"/>
      <c r="J228" s="84" t="str">
        <f t="shared" si="64"/>
        <v/>
      </c>
      <c r="K228" s="84" t="str">
        <f t="shared" si="65"/>
        <v/>
      </c>
      <c r="L228" s="150" t="str">
        <f t="shared" si="66"/>
        <v/>
      </c>
      <c r="M228" s="150" t="str">
        <f t="shared" si="59"/>
        <v/>
      </c>
      <c r="N228" s="119"/>
      <c r="O228" s="120" t="str">
        <f t="shared" si="75"/>
        <v/>
      </c>
      <c r="P228" s="119"/>
      <c r="Q228" s="15" t="str">
        <f t="shared" si="68"/>
        <v/>
      </c>
      <c r="R228" s="15" t="str">
        <f>IF('2014 Quote Calculator'!$AB228="-","-",IF('2014 Quote Calculator'!$AB228="","",ROUNDUP(IF(OR('2014 Quote Calculator'!$E228=$CF$6,'2014 Quote Calculator'!$E228=$CG$6,'2014 Quote Calculator'!$E228=$CH$6,'2014 Quote Calculator'!$E228=$CI$6),'2014 Quote Calculator'!$AB228,(1-$L228)*'2014 Quote Calculator'!$AB228),2)))</f>
        <v/>
      </c>
      <c r="S228" s="15" t="str">
        <f t="shared" si="69"/>
        <v/>
      </c>
      <c r="T228" s="15" t="str">
        <f>IF('2014 Quote Calculator'!$AD228="-","-",IF('2014 Quote Calculator'!$AD228="","",ROUNDUP(IF(OR('2014 Quote Calculator'!$H228=$CF$6,'2014 Quote Calculator'!$H228=$CG$6,'2014 Quote Calculator'!$H228=$CH$6,'2014 Quote Calculator'!$H228=$CI$6),'2014 Quote Calculator'!$AD228,(1-$L228)*'2014 Quote Calculator'!$AD228),2)))</f>
        <v/>
      </c>
      <c r="U228" s="15" t="str">
        <f t="shared" si="70"/>
        <v/>
      </c>
      <c r="V228" s="132"/>
      <c r="W228" s="18" t="str">
        <f t="shared" si="71"/>
        <v/>
      </c>
      <c r="X228" s="18" t="str">
        <f t="shared" si="60"/>
        <v/>
      </c>
      <c r="Y228" s="18" t="str">
        <f t="shared" si="72"/>
        <v/>
      </c>
      <c r="Z228" s="18" t="str">
        <f t="shared" si="61"/>
        <v/>
      </c>
      <c r="AA228" s="18" t="str">
        <f t="shared" si="73"/>
        <v/>
      </c>
      <c r="AB228" s="15" t="str">
        <f t="shared" si="74"/>
        <v/>
      </c>
      <c r="AC228" s="15" t="str">
        <f t="shared" si="62"/>
        <v/>
      </c>
      <c r="AD228" s="15" t="str">
        <f t="shared" si="63"/>
        <v/>
      </c>
      <c r="AE228" s="121"/>
      <c r="AF228" s="8"/>
      <c r="AG228" s="13"/>
      <c r="AH228" s="13"/>
      <c r="AI228" s="13"/>
      <c r="AJ228" s="13"/>
      <c r="AO228" s="13"/>
      <c r="BR228" s="13"/>
      <c r="BS228" s="122"/>
      <c r="BT228" s="122"/>
      <c r="BX228" s="13"/>
      <c r="BY228" s="122"/>
      <c r="BZ228" s="122"/>
      <c r="CO228" s="144"/>
      <c r="CP228" s="145"/>
    </row>
    <row r="229" spans="1:94" s="57" customFormat="1" ht="45" customHeight="1" x14ac:dyDescent="0.25">
      <c r="A229" s="83"/>
      <c r="B229" s="83"/>
      <c r="C229" s="83"/>
      <c r="D229" s="83"/>
      <c r="E229" s="83"/>
      <c r="F229" s="83"/>
      <c r="G229" s="83"/>
      <c r="H229" s="83"/>
      <c r="I229" s="83"/>
      <c r="J229" s="84" t="str">
        <f t="shared" si="64"/>
        <v/>
      </c>
      <c r="K229" s="84" t="str">
        <f t="shared" si="65"/>
        <v/>
      </c>
      <c r="L229" s="150" t="str">
        <f t="shared" si="66"/>
        <v/>
      </c>
      <c r="M229" s="150" t="str">
        <f t="shared" si="59"/>
        <v/>
      </c>
      <c r="N229" s="119"/>
      <c r="O229" s="120" t="str">
        <f t="shared" si="75"/>
        <v/>
      </c>
      <c r="P229" s="119"/>
      <c r="Q229" s="15" t="str">
        <f t="shared" si="68"/>
        <v/>
      </c>
      <c r="R229" s="15" t="str">
        <f>IF('2014 Quote Calculator'!$AB229="-","-",IF('2014 Quote Calculator'!$AB229="","",ROUNDUP(IF(OR('2014 Quote Calculator'!$E229=$CF$6,'2014 Quote Calculator'!$E229=$CG$6,'2014 Quote Calculator'!$E229=$CH$6,'2014 Quote Calculator'!$E229=$CI$6),'2014 Quote Calculator'!$AB229,(1-$L229)*'2014 Quote Calculator'!$AB229),2)))</f>
        <v/>
      </c>
      <c r="S229" s="15" t="str">
        <f t="shared" si="69"/>
        <v/>
      </c>
      <c r="T229" s="15" t="str">
        <f>IF('2014 Quote Calculator'!$AD229="-","-",IF('2014 Quote Calculator'!$AD229="","",ROUNDUP(IF(OR('2014 Quote Calculator'!$H229=$CF$6,'2014 Quote Calculator'!$H229=$CG$6,'2014 Quote Calculator'!$H229=$CH$6,'2014 Quote Calculator'!$H229=$CI$6),'2014 Quote Calculator'!$AD229,(1-$L229)*'2014 Quote Calculator'!$AD229),2)))</f>
        <v/>
      </c>
      <c r="U229" s="15" t="str">
        <f t="shared" si="70"/>
        <v/>
      </c>
      <c r="V229" s="132"/>
      <c r="W229" s="18" t="str">
        <f t="shared" si="71"/>
        <v/>
      </c>
      <c r="X229" s="18" t="str">
        <f t="shared" si="60"/>
        <v/>
      </c>
      <c r="Y229" s="18" t="str">
        <f t="shared" si="72"/>
        <v/>
      </c>
      <c r="Z229" s="18" t="str">
        <f t="shared" si="61"/>
        <v/>
      </c>
      <c r="AA229" s="18" t="str">
        <f t="shared" si="73"/>
        <v/>
      </c>
      <c r="AB229" s="15" t="str">
        <f t="shared" si="74"/>
        <v/>
      </c>
      <c r="AC229" s="15" t="str">
        <f t="shared" si="62"/>
        <v/>
      </c>
      <c r="AD229" s="15" t="str">
        <f t="shared" si="63"/>
        <v/>
      </c>
      <c r="AE229" s="121"/>
      <c r="AF229" s="8"/>
      <c r="AG229" s="13"/>
      <c r="AH229" s="13"/>
      <c r="AI229" s="13"/>
      <c r="AJ229" s="13"/>
      <c r="AO229" s="13"/>
      <c r="BR229" s="13"/>
      <c r="BS229" s="122"/>
      <c r="BT229" s="122"/>
      <c r="BX229" s="13"/>
      <c r="BY229" s="122"/>
      <c r="BZ229" s="122"/>
      <c r="CO229" s="144"/>
      <c r="CP229" s="145"/>
    </row>
    <row r="230" spans="1:94" s="57" customFormat="1" ht="45" customHeight="1" x14ac:dyDescent="0.25">
      <c r="A230" s="83"/>
      <c r="B230" s="83"/>
      <c r="C230" s="83"/>
      <c r="D230" s="83"/>
      <c r="E230" s="83"/>
      <c r="F230" s="83"/>
      <c r="G230" s="83"/>
      <c r="H230" s="83"/>
      <c r="I230" s="83"/>
      <c r="J230" s="84" t="str">
        <f t="shared" si="64"/>
        <v/>
      </c>
      <c r="K230" s="84" t="str">
        <f t="shared" si="65"/>
        <v/>
      </c>
      <c r="L230" s="150" t="str">
        <f t="shared" si="66"/>
        <v/>
      </c>
      <c r="M230" s="150" t="str">
        <f t="shared" si="59"/>
        <v/>
      </c>
      <c r="N230" s="119"/>
      <c r="O230" s="120" t="str">
        <f t="shared" si="75"/>
        <v/>
      </c>
      <c r="P230" s="119"/>
      <c r="Q230" s="15" t="str">
        <f t="shared" si="68"/>
        <v/>
      </c>
      <c r="R230" s="15" t="str">
        <f>IF('2014 Quote Calculator'!$AB230="-","-",IF('2014 Quote Calculator'!$AB230="","",ROUNDUP(IF(OR('2014 Quote Calculator'!$E230=$CF$6,'2014 Quote Calculator'!$E230=$CG$6,'2014 Quote Calculator'!$E230=$CH$6,'2014 Quote Calculator'!$E230=$CI$6),'2014 Quote Calculator'!$AB230,(1-$L230)*'2014 Quote Calculator'!$AB230),2)))</f>
        <v/>
      </c>
      <c r="S230" s="15" t="str">
        <f t="shared" si="69"/>
        <v/>
      </c>
      <c r="T230" s="15" t="str">
        <f>IF('2014 Quote Calculator'!$AD230="-","-",IF('2014 Quote Calculator'!$AD230="","",ROUNDUP(IF(OR('2014 Quote Calculator'!$H230=$CF$6,'2014 Quote Calculator'!$H230=$CG$6,'2014 Quote Calculator'!$H230=$CH$6,'2014 Quote Calculator'!$H230=$CI$6),'2014 Quote Calculator'!$AD230,(1-$L230)*'2014 Quote Calculator'!$AD230),2)))</f>
        <v/>
      </c>
      <c r="U230" s="15" t="str">
        <f t="shared" si="70"/>
        <v/>
      </c>
      <c r="V230" s="132"/>
      <c r="W230" s="18" t="str">
        <f t="shared" si="71"/>
        <v/>
      </c>
      <c r="X230" s="18" t="str">
        <f t="shared" si="60"/>
        <v/>
      </c>
      <c r="Y230" s="18" t="str">
        <f t="shared" si="72"/>
        <v/>
      </c>
      <c r="Z230" s="18" t="str">
        <f t="shared" si="61"/>
        <v/>
      </c>
      <c r="AA230" s="18" t="str">
        <f t="shared" si="73"/>
        <v/>
      </c>
      <c r="AB230" s="15" t="str">
        <f t="shared" si="74"/>
        <v/>
      </c>
      <c r="AC230" s="15" t="str">
        <f t="shared" si="62"/>
        <v/>
      </c>
      <c r="AD230" s="15" t="str">
        <f t="shared" si="63"/>
        <v/>
      </c>
      <c r="AE230" s="121"/>
      <c r="AF230" s="8"/>
      <c r="AG230" s="13"/>
      <c r="AH230" s="13"/>
      <c r="AI230" s="13"/>
      <c r="AJ230" s="13"/>
      <c r="AO230" s="13"/>
      <c r="BR230" s="13"/>
      <c r="BS230" s="122"/>
      <c r="BT230" s="122"/>
      <c r="BX230" s="13"/>
      <c r="BY230" s="122"/>
      <c r="BZ230" s="122"/>
      <c r="CO230" s="144"/>
      <c r="CP230" s="145"/>
    </row>
    <row r="231" spans="1:94" s="57" customFormat="1" ht="45" customHeight="1" x14ac:dyDescent="0.25">
      <c r="A231" s="83"/>
      <c r="B231" s="83"/>
      <c r="C231" s="83"/>
      <c r="D231" s="83"/>
      <c r="E231" s="83"/>
      <c r="F231" s="83"/>
      <c r="G231" s="83"/>
      <c r="H231" s="83"/>
      <c r="I231" s="83"/>
      <c r="J231" s="84" t="str">
        <f t="shared" si="64"/>
        <v/>
      </c>
      <c r="K231" s="84" t="str">
        <f t="shared" si="65"/>
        <v/>
      </c>
      <c r="L231" s="150" t="str">
        <f t="shared" si="66"/>
        <v/>
      </c>
      <c r="M231" s="150" t="str">
        <f t="shared" si="59"/>
        <v/>
      </c>
      <c r="N231" s="119"/>
      <c r="O231" s="120" t="str">
        <f t="shared" si="75"/>
        <v/>
      </c>
      <c r="P231" s="119"/>
      <c r="Q231" s="15" t="str">
        <f t="shared" si="68"/>
        <v/>
      </c>
      <c r="R231" s="15" t="str">
        <f>IF('2014 Quote Calculator'!$AB231="-","-",IF('2014 Quote Calculator'!$AB231="","",ROUNDUP(IF(OR('2014 Quote Calculator'!$E231=$CF$6,'2014 Quote Calculator'!$E231=$CG$6,'2014 Quote Calculator'!$E231=$CH$6,'2014 Quote Calculator'!$E231=$CI$6),'2014 Quote Calculator'!$AB231,(1-$L231)*'2014 Quote Calculator'!$AB231),2)))</f>
        <v/>
      </c>
      <c r="S231" s="15" t="str">
        <f t="shared" si="69"/>
        <v/>
      </c>
      <c r="T231" s="15" t="str">
        <f>IF('2014 Quote Calculator'!$AD231="-","-",IF('2014 Quote Calculator'!$AD231="","",ROUNDUP(IF(OR('2014 Quote Calculator'!$H231=$CF$6,'2014 Quote Calculator'!$H231=$CG$6,'2014 Quote Calculator'!$H231=$CH$6,'2014 Quote Calculator'!$H231=$CI$6),'2014 Quote Calculator'!$AD231,(1-$L231)*'2014 Quote Calculator'!$AD231),2)))</f>
        <v/>
      </c>
      <c r="U231" s="15" t="str">
        <f t="shared" si="70"/>
        <v/>
      </c>
      <c r="V231" s="132"/>
      <c r="W231" s="18" t="str">
        <f t="shared" si="71"/>
        <v/>
      </c>
      <c r="X231" s="18" t="str">
        <f t="shared" si="60"/>
        <v/>
      </c>
      <c r="Y231" s="18" t="str">
        <f t="shared" si="72"/>
        <v/>
      </c>
      <c r="Z231" s="18" t="str">
        <f t="shared" si="61"/>
        <v/>
      </c>
      <c r="AA231" s="18" t="str">
        <f t="shared" si="73"/>
        <v/>
      </c>
      <c r="AB231" s="15" t="str">
        <f t="shared" si="74"/>
        <v/>
      </c>
      <c r="AC231" s="15" t="str">
        <f t="shared" si="62"/>
        <v/>
      </c>
      <c r="AD231" s="15" t="str">
        <f t="shared" si="63"/>
        <v/>
      </c>
      <c r="AE231" s="121"/>
      <c r="AF231" s="8"/>
      <c r="AG231" s="13"/>
      <c r="AH231" s="13"/>
      <c r="AI231" s="13"/>
      <c r="AJ231" s="13"/>
      <c r="AO231" s="13"/>
      <c r="BR231" s="13"/>
      <c r="BS231" s="122"/>
      <c r="BT231" s="122"/>
      <c r="BX231" s="13"/>
      <c r="BY231" s="122"/>
      <c r="BZ231" s="122"/>
      <c r="CO231" s="144"/>
      <c r="CP231" s="145"/>
    </row>
    <row r="232" spans="1:94" s="57" customFormat="1" ht="45" customHeight="1" x14ac:dyDescent="0.25">
      <c r="A232" s="83"/>
      <c r="B232" s="83"/>
      <c r="C232" s="83"/>
      <c r="D232" s="83"/>
      <c r="E232" s="83"/>
      <c r="F232" s="83"/>
      <c r="G232" s="83"/>
      <c r="H232" s="83"/>
      <c r="I232" s="83"/>
      <c r="J232" s="84" t="str">
        <f t="shared" si="64"/>
        <v/>
      </c>
      <c r="K232" s="84" t="str">
        <f t="shared" si="65"/>
        <v/>
      </c>
      <c r="L232" s="150" t="str">
        <f t="shared" si="66"/>
        <v/>
      </c>
      <c r="M232" s="150" t="str">
        <f t="shared" si="59"/>
        <v/>
      </c>
      <c r="N232" s="119"/>
      <c r="O232" s="120" t="str">
        <f t="shared" si="75"/>
        <v/>
      </c>
      <c r="P232" s="119"/>
      <c r="Q232" s="15" t="str">
        <f t="shared" si="68"/>
        <v/>
      </c>
      <c r="R232" s="15" t="str">
        <f>IF('2014 Quote Calculator'!$AB232="-","-",IF('2014 Quote Calculator'!$AB232="","",ROUNDUP(IF(OR('2014 Quote Calculator'!$E232=$CF$6,'2014 Quote Calculator'!$E232=$CG$6,'2014 Quote Calculator'!$E232=$CH$6,'2014 Quote Calculator'!$E232=$CI$6),'2014 Quote Calculator'!$AB232,(1-$L232)*'2014 Quote Calculator'!$AB232),2)))</f>
        <v/>
      </c>
      <c r="S232" s="15" t="str">
        <f t="shared" si="69"/>
        <v/>
      </c>
      <c r="T232" s="15" t="str">
        <f>IF('2014 Quote Calculator'!$AD232="-","-",IF('2014 Quote Calculator'!$AD232="","",ROUNDUP(IF(OR('2014 Quote Calculator'!$H232=$CF$6,'2014 Quote Calculator'!$H232=$CG$6,'2014 Quote Calculator'!$H232=$CH$6,'2014 Quote Calculator'!$H232=$CI$6),'2014 Quote Calculator'!$AD232,(1-$L232)*'2014 Quote Calculator'!$AD232),2)))</f>
        <v/>
      </c>
      <c r="U232" s="15" t="str">
        <f t="shared" si="70"/>
        <v/>
      </c>
      <c r="V232" s="132"/>
      <c r="W232" s="18" t="str">
        <f t="shared" si="71"/>
        <v/>
      </c>
      <c r="X232" s="18" t="str">
        <f t="shared" si="60"/>
        <v/>
      </c>
      <c r="Y232" s="18" t="str">
        <f t="shared" si="72"/>
        <v/>
      </c>
      <c r="Z232" s="18" t="str">
        <f t="shared" si="61"/>
        <v/>
      </c>
      <c r="AA232" s="18" t="str">
        <f t="shared" si="73"/>
        <v/>
      </c>
      <c r="AB232" s="15" t="str">
        <f t="shared" si="74"/>
        <v/>
      </c>
      <c r="AC232" s="15" t="str">
        <f t="shared" si="62"/>
        <v/>
      </c>
      <c r="AD232" s="15" t="str">
        <f t="shared" si="63"/>
        <v/>
      </c>
      <c r="AE232" s="121"/>
      <c r="AF232" s="8"/>
      <c r="AG232" s="13"/>
      <c r="AH232" s="13"/>
      <c r="AI232" s="13"/>
      <c r="AJ232" s="13"/>
      <c r="AO232" s="13"/>
      <c r="BR232" s="13"/>
      <c r="BS232" s="122"/>
      <c r="BT232" s="122"/>
      <c r="BX232" s="13"/>
      <c r="BY232" s="122"/>
      <c r="BZ232" s="122"/>
      <c r="CO232" s="144"/>
      <c r="CP232" s="145"/>
    </row>
    <row r="233" spans="1:94" s="57" customFormat="1" ht="45" customHeight="1" x14ac:dyDescent="0.25">
      <c r="A233" s="83"/>
      <c r="B233" s="83"/>
      <c r="C233" s="83"/>
      <c r="D233" s="83"/>
      <c r="E233" s="83"/>
      <c r="F233" s="83"/>
      <c r="G233" s="83"/>
      <c r="H233" s="83"/>
      <c r="I233" s="83"/>
      <c r="J233" s="84" t="str">
        <f t="shared" si="64"/>
        <v/>
      </c>
      <c r="K233" s="84" t="str">
        <f t="shared" si="65"/>
        <v/>
      </c>
      <c r="L233" s="150" t="str">
        <f t="shared" si="66"/>
        <v/>
      </c>
      <c r="M233" s="150" t="str">
        <f t="shared" si="59"/>
        <v/>
      </c>
      <c r="N233" s="119"/>
      <c r="O233" s="120" t="str">
        <f t="shared" si="75"/>
        <v/>
      </c>
      <c r="P233" s="119"/>
      <c r="Q233" s="15" t="str">
        <f t="shared" si="68"/>
        <v/>
      </c>
      <c r="R233" s="15" t="str">
        <f>IF('2014 Quote Calculator'!$AB233="-","-",IF('2014 Quote Calculator'!$AB233="","",ROUNDUP(IF(OR('2014 Quote Calculator'!$E233=$CF$6,'2014 Quote Calculator'!$E233=$CG$6,'2014 Quote Calculator'!$E233=$CH$6,'2014 Quote Calculator'!$E233=$CI$6),'2014 Quote Calculator'!$AB233,(1-$L233)*'2014 Quote Calculator'!$AB233),2)))</f>
        <v/>
      </c>
      <c r="S233" s="15" t="str">
        <f t="shared" si="69"/>
        <v/>
      </c>
      <c r="T233" s="15" t="str">
        <f>IF('2014 Quote Calculator'!$AD233="-","-",IF('2014 Quote Calculator'!$AD233="","",ROUNDUP(IF(OR('2014 Quote Calculator'!$H233=$CF$6,'2014 Quote Calculator'!$H233=$CG$6,'2014 Quote Calculator'!$H233=$CH$6,'2014 Quote Calculator'!$H233=$CI$6),'2014 Quote Calculator'!$AD233,(1-$L233)*'2014 Quote Calculator'!$AD233),2)))</f>
        <v/>
      </c>
      <c r="U233" s="15" t="str">
        <f t="shared" si="70"/>
        <v/>
      </c>
      <c r="V233" s="132"/>
      <c r="W233" s="18" t="str">
        <f t="shared" si="71"/>
        <v/>
      </c>
      <c r="X233" s="18" t="str">
        <f t="shared" si="60"/>
        <v/>
      </c>
      <c r="Y233" s="18" t="str">
        <f t="shared" si="72"/>
        <v/>
      </c>
      <c r="Z233" s="18" t="str">
        <f t="shared" si="61"/>
        <v/>
      </c>
      <c r="AA233" s="18" t="str">
        <f t="shared" si="73"/>
        <v/>
      </c>
      <c r="AB233" s="15" t="str">
        <f t="shared" si="74"/>
        <v/>
      </c>
      <c r="AC233" s="15" t="str">
        <f t="shared" si="62"/>
        <v/>
      </c>
      <c r="AD233" s="15" t="str">
        <f t="shared" si="63"/>
        <v/>
      </c>
      <c r="AE233" s="121"/>
      <c r="AF233" s="8"/>
      <c r="AG233" s="13"/>
      <c r="AH233" s="13"/>
      <c r="AI233" s="13"/>
      <c r="AJ233" s="13"/>
      <c r="AO233" s="13"/>
      <c r="BR233" s="13"/>
      <c r="BS233" s="122"/>
      <c r="BT233" s="122"/>
      <c r="BX233" s="13"/>
      <c r="BY233" s="122"/>
      <c r="BZ233" s="122"/>
      <c r="CO233" s="144"/>
      <c r="CP233" s="145"/>
    </row>
    <row r="234" spans="1:94" s="57" customFormat="1" ht="45" customHeight="1" x14ac:dyDescent="0.25">
      <c r="A234" s="83"/>
      <c r="B234" s="83"/>
      <c r="C234" s="83"/>
      <c r="D234" s="83"/>
      <c r="E234" s="83"/>
      <c r="F234" s="83"/>
      <c r="G234" s="83"/>
      <c r="H234" s="83"/>
      <c r="I234" s="83"/>
      <c r="J234" s="84" t="str">
        <f t="shared" si="64"/>
        <v/>
      </c>
      <c r="K234" s="84" t="str">
        <f t="shared" si="65"/>
        <v/>
      </c>
      <c r="L234" s="150" t="str">
        <f t="shared" si="66"/>
        <v/>
      </c>
      <c r="M234" s="150" t="str">
        <f t="shared" si="59"/>
        <v/>
      </c>
      <c r="N234" s="119"/>
      <c r="O234" s="120" t="str">
        <f t="shared" si="75"/>
        <v/>
      </c>
      <c r="P234" s="119"/>
      <c r="Q234" s="15" t="str">
        <f t="shared" si="68"/>
        <v/>
      </c>
      <c r="R234" s="15" t="str">
        <f>IF('2014 Quote Calculator'!$AB234="-","-",IF('2014 Quote Calculator'!$AB234="","",ROUNDUP(IF(OR('2014 Quote Calculator'!$E234=$CF$6,'2014 Quote Calculator'!$E234=$CG$6,'2014 Quote Calculator'!$E234=$CH$6,'2014 Quote Calculator'!$E234=$CI$6),'2014 Quote Calculator'!$AB234,(1-$L234)*'2014 Quote Calculator'!$AB234),2)))</f>
        <v/>
      </c>
      <c r="S234" s="15" t="str">
        <f t="shared" si="69"/>
        <v/>
      </c>
      <c r="T234" s="15" t="str">
        <f>IF('2014 Quote Calculator'!$AD234="-","-",IF('2014 Quote Calculator'!$AD234="","",ROUNDUP(IF(OR('2014 Quote Calculator'!$H234=$CF$6,'2014 Quote Calculator'!$H234=$CG$6,'2014 Quote Calculator'!$H234=$CH$6,'2014 Quote Calculator'!$H234=$CI$6),'2014 Quote Calculator'!$AD234,(1-$L234)*'2014 Quote Calculator'!$AD234),2)))</f>
        <v/>
      </c>
      <c r="U234" s="15" t="str">
        <f t="shared" si="70"/>
        <v/>
      </c>
      <c r="V234" s="132"/>
      <c r="W234" s="18" t="str">
        <f t="shared" si="71"/>
        <v/>
      </c>
      <c r="X234" s="18" t="str">
        <f t="shared" si="60"/>
        <v/>
      </c>
      <c r="Y234" s="18" t="str">
        <f t="shared" si="72"/>
        <v/>
      </c>
      <c r="Z234" s="18" t="str">
        <f t="shared" si="61"/>
        <v/>
      </c>
      <c r="AA234" s="18" t="str">
        <f t="shared" si="73"/>
        <v/>
      </c>
      <c r="AB234" s="15" t="str">
        <f t="shared" si="74"/>
        <v/>
      </c>
      <c r="AC234" s="15" t="str">
        <f t="shared" si="62"/>
        <v/>
      </c>
      <c r="AD234" s="15" t="str">
        <f t="shared" si="63"/>
        <v/>
      </c>
      <c r="AE234" s="121"/>
      <c r="AF234" s="8"/>
      <c r="AG234" s="13"/>
      <c r="AH234" s="13"/>
      <c r="AI234" s="13"/>
      <c r="AJ234" s="13"/>
      <c r="AO234" s="13"/>
      <c r="BR234" s="13"/>
      <c r="BS234" s="122"/>
      <c r="BT234" s="122"/>
      <c r="BX234" s="13"/>
      <c r="BY234" s="122"/>
      <c r="BZ234" s="122"/>
      <c r="CO234" s="144"/>
      <c r="CP234" s="145"/>
    </row>
    <row r="235" spans="1:94" s="57" customFormat="1" ht="45" customHeight="1" x14ac:dyDescent="0.25">
      <c r="A235" s="83"/>
      <c r="B235" s="83"/>
      <c r="C235" s="83"/>
      <c r="D235" s="83"/>
      <c r="E235" s="83"/>
      <c r="F235" s="83"/>
      <c r="G235" s="83"/>
      <c r="H235" s="83"/>
      <c r="I235" s="83"/>
      <c r="J235" s="84" t="str">
        <f t="shared" si="64"/>
        <v/>
      </c>
      <c r="K235" s="84" t="str">
        <f t="shared" si="65"/>
        <v/>
      </c>
      <c r="L235" s="150" t="str">
        <f t="shared" si="66"/>
        <v/>
      </c>
      <c r="M235" s="150" t="str">
        <f t="shared" si="59"/>
        <v/>
      </c>
      <c r="N235" s="119"/>
      <c r="O235" s="120" t="str">
        <f t="shared" si="75"/>
        <v/>
      </c>
      <c r="P235" s="119"/>
      <c r="Q235" s="15" t="str">
        <f t="shared" si="68"/>
        <v/>
      </c>
      <c r="R235" s="15" t="str">
        <f>IF('2014 Quote Calculator'!$AB235="-","-",IF('2014 Quote Calculator'!$AB235="","",ROUNDUP(IF(OR('2014 Quote Calculator'!$E235=$CF$6,'2014 Quote Calculator'!$E235=$CG$6,'2014 Quote Calculator'!$E235=$CH$6,'2014 Quote Calculator'!$E235=$CI$6),'2014 Quote Calculator'!$AB235,(1-$L235)*'2014 Quote Calculator'!$AB235),2)))</f>
        <v/>
      </c>
      <c r="S235" s="15" t="str">
        <f t="shared" si="69"/>
        <v/>
      </c>
      <c r="T235" s="15" t="str">
        <f>IF('2014 Quote Calculator'!$AD235="-","-",IF('2014 Quote Calculator'!$AD235="","",ROUNDUP(IF(OR('2014 Quote Calculator'!$H235=$CF$6,'2014 Quote Calculator'!$H235=$CG$6,'2014 Quote Calculator'!$H235=$CH$6,'2014 Quote Calculator'!$H235=$CI$6),'2014 Quote Calculator'!$AD235,(1-$L235)*'2014 Quote Calculator'!$AD235),2)))</f>
        <v/>
      </c>
      <c r="U235" s="15" t="str">
        <f t="shared" si="70"/>
        <v/>
      </c>
      <c r="V235" s="132"/>
      <c r="W235" s="18" t="str">
        <f t="shared" si="71"/>
        <v/>
      </c>
      <c r="X235" s="18" t="str">
        <f t="shared" si="60"/>
        <v/>
      </c>
      <c r="Y235" s="18" t="str">
        <f t="shared" si="72"/>
        <v/>
      </c>
      <c r="Z235" s="18" t="str">
        <f t="shared" si="61"/>
        <v/>
      </c>
      <c r="AA235" s="18" t="str">
        <f t="shared" si="73"/>
        <v/>
      </c>
      <c r="AB235" s="15" t="str">
        <f t="shared" si="74"/>
        <v/>
      </c>
      <c r="AC235" s="15" t="str">
        <f t="shared" si="62"/>
        <v/>
      </c>
      <c r="AD235" s="15" t="str">
        <f t="shared" si="63"/>
        <v/>
      </c>
      <c r="AE235" s="121"/>
      <c r="AF235" s="8"/>
      <c r="AG235" s="13"/>
      <c r="AH235" s="13"/>
      <c r="AI235" s="13"/>
      <c r="AJ235" s="13"/>
      <c r="AO235" s="13"/>
      <c r="BR235" s="13"/>
      <c r="BS235" s="122"/>
      <c r="BT235" s="122"/>
      <c r="BX235" s="13"/>
      <c r="BY235" s="122"/>
      <c r="BZ235" s="122"/>
      <c r="CO235" s="144"/>
      <c r="CP235" s="145"/>
    </row>
    <row r="236" spans="1:94" s="57" customFormat="1" ht="45" customHeight="1" x14ac:dyDescent="0.25">
      <c r="A236" s="83"/>
      <c r="B236" s="83"/>
      <c r="C236" s="83"/>
      <c r="D236" s="83"/>
      <c r="E236" s="83"/>
      <c r="F236" s="83"/>
      <c r="G236" s="83"/>
      <c r="H236" s="83"/>
      <c r="I236" s="83"/>
      <c r="J236" s="84" t="str">
        <f t="shared" si="64"/>
        <v/>
      </c>
      <c r="K236" s="84" t="str">
        <f t="shared" si="65"/>
        <v/>
      </c>
      <c r="L236" s="150" t="str">
        <f t="shared" si="66"/>
        <v/>
      </c>
      <c r="M236" s="150" t="str">
        <f t="shared" si="59"/>
        <v/>
      </c>
      <c r="N236" s="119"/>
      <c r="O236" s="120" t="str">
        <f t="shared" si="75"/>
        <v/>
      </c>
      <c r="P236" s="119"/>
      <c r="Q236" s="15" t="str">
        <f t="shared" si="68"/>
        <v/>
      </c>
      <c r="R236" s="15" t="str">
        <f>IF('2014 Quote Calculator'!$AB236="-","-",IF('2014 Quote Calculator'!$AB236="","",ROUNDUP(IF(OR('2014 Quote Calculator'!$E236=$CF$6,'2014 Quote Calculator'!$E236=$CG$6,'2014 Quote Calculator'!$E236=$CH$6,'2014 Quote Calculator'!$E236=$CI$6),'2014 Quote Calculator'!$AB236,(1-$L236)*'2014 Quote Calculator'!$AB236),2)))</f>
        <v/>
      </c>
      <c r="S236" s="15" t="str">
        <f t="shared" si="69"/>
        <v/>
      </c>
      <c r="T236" s="15" t="str">
        <f>IF('2014 Quote Calculator'!$AD236="-","-",IF('2014 Quote Calculator'!$AD236="","",ROUNDUP(IF(OR('2014 Quote Calculator'!$H236=$CF$6,'2014 Quote Calculator'!$H236=$CG$6,'2014 Quote Calculator'!$H236=$CH$6,'2014 Quote Calculator'!$H236=$CI$6),'2014 Quote Calculator'!$AD236,(1-$L236)*'2014 Quote Calculator'!$AD236),2)))</f>
        <v/>
      </c>
      <c r="U236" s="15" t="str">
        <f t="shared" si="70"/>
        <v/>
      </c>
      <c r="V236" s="132"/>
      <c r="W236" s="18" t="str">
        <f t="shared" si="71"/>
        <v/>
      </c>
      <c r="X236" s="18" t="str">
        <f t="shared" si="60"/>
        <v/>
      </c>
      <c r="Y236" s="18" t="str">
        <f t="shared" si="72"/>
        <v/>
      </c>
      <c r="Z236" s="18" t="str">
        <f t="shared" si="61"/>
        <v/>
      </c>
      <c r="AA236" s="18" t="str">
        <f t="shared" si="73"/>
        <v/>
      </c>
      <c r="AB236" s="15" t="str">
        <f t="shared" si="74"/>
        <v/>
      </c>
      <c r="AC236" s="15" t="str">
        <f t="shared" si="62"/>
        <v/>
      </c>
      <c r="AD236" s="15" t="str">
        <f t="shared" si="63"/>
        <v/>
      </c>
      <c r="AE236" s="121"/>
      <c r="AF236" s="8"/>
      <c r="AG236" s="13"/>
      <c r="AH236" s="13"/>
      <c r="AI236" s="13"/>
      <c r="AJ236" s="13"/>
      <c r="AO236" s="13"/>
      <c r="BR236" s="13"/>
      <c r="BS236" s="122"/>
      <c r="BT236" s="122"/>
      <c r="BX236" s="13"/>
      <c r="BY236" s="122"/>
      <c r="BZ236" s="122"/>
      <c r="CO236" s="144"/>
      <c r="CP236" s="145"/>
    </row>
    <row r="237" spans="1:94" s="57" customFormat="1" ht="45" customHeight="1" x14ac:dyDescent="0.25">
      <c r="A237" s="83"/>
      <c r="B237" s="83"/>
      <c r="C237" s="83"/>
      <c r="D237" s="83"/>
      <c r="E237" s="83"/>
      <c r="F237" s="83"/>
      <c r="G237" s="83"/>
      <c r="H237" s="83"/>
      <c r="I237" s="83"/>
      <c r="J237" s="84" t="str">
        <f t="shared" si="64"/>
        <v/>
      </c>
      <c r="K237" s="84" t="str">
        <f t="shared" si="65"/>
        <v/>
      </c>
      <c r="L237" s="150" t="str">
        <f t="shared" si="66"/>
        <v/>
      </c>
      <c r="M237" s="150" t="str">
        <f t="shared" si="59"/>
        <v/>
      </c>
      <c r="N237" s="119"/>
      <c r="O237" s="120" t="str">
        <f t="shared" si="75"/>
        <v/>
      </c>
      <c r="P237" s="119"/>
      <c r="Q237" s="15" t="str">
        <f t="shared" si="68"/>
        <v/>
      </c>
      <c r="R237" s="15" t="str">
        <f>IF('2014 Quote Calculator'!$AB237="-","-",IF('2014 Quote Calculator'!$AB237="","",ROUNDUP(IF(OR('2014 Quote Calculator'!$E237=$CF$6,'2014 Quote Calculator'!$E237=$CG$6,'2014 Quote Calculator'!$E237=$CH$6,'2014 Quote Calculator'!$E237=$CI$6),'2014 Quote Calculator'!$AB237,(1-$L237)*'2014 Quote Calculator'!$AB237),2)))</f>
        <v/>
      </c>
      <c r="S237" s="15" t="str">
        <f t="shared" si="69"/>
        <v/>
      </c>
      <c r="T237" s="15" t="str">
        <f>IF('2014 Quote Calculator'!$AD237="-","-",IF('2014 Quote Calculator'!$AD237="","",ROUNDUP(IF(OR('2014 Quote Calculator'!$H237=$CF$6,'2014 Quote Calculator'!$H237=$CG$6,'2014 Quote Calculator'!$H237=$CH$6,'2014 Quote Calculator'!$H237=$CI$6),'2014 Quote Calculator'!$AD237,(1-$L237)*'2014 Quote Calculator'!$AD237),2)))</f>
        <v/>
      </c>
      <c r="U237" s="15" t="str">
        <f t="shared" si="70"/>
        <v/>
      </c>
      <c r="V237" s="132"/>
      <c r="W237" s="18" t="str">
        <f t="shared" si="71"/>
        <v/>
      </c>
      <c r="X237" s="18" t="str">
        <f t="shared" si="60"/>
        <v/>
      </c>
      <c r="Y237" s="18" t="str">
        <f t="shared" si="72"/>
        <v/>
      </c>
      <c r="Z237" s="18" t="str">
        <f t="shared" si="61"/>
        <v/>
      </c>
      <c r="AA237" s="18" t="str">
        <f t="shared" si="73"/>
        <v/>
      </c>
      <c r="AB237" s="15" t="str">
        <f t="shared" si="74"/>
        <v/>
      </c>
      <c r="AC237" s="15" t="str">
        <f t="shared" si="62"/>
        <v/>
      </c>
      <c r="AD237" s="15" t="str">
        <f t="shared" si="63"/>
        <v/>
      </c>
      <c r="AE237" s="121"/>
      <c r="AF237" s="8"/>
      <c r="AG237" s="13"/>
      <c r="AH237" s="13"/>
      <c r="AI237" s="13"/>
      <c r="AJ237" s="13"/>
      <c r="AO237" s="13"/>
      <c r="BR237" s="13"/>
      <c r="BS237" s="122"/>
      <c r="BT237" s="122"/>
      <c r="BX237" s="13"/>
      <c r="BY237" s="122"/>
      <c r="BZ237" s="122"/>
      <c r="CO237" s="144"/>
      <c r="CP237" s="145"/>
    </row>
    <row r="238" spans="1:94" s="57" customFormat="1" ht="45" customHeight="1" x14ac:dyDescent="0.25">
      <c r="A238" s="83"/>
      <c r="B238" s="83"/>
      <c r="C238" s="83"/>
      <c r="D238" s="83"/>
      <c r="E238" s="83"/>
      <c r="F238" s="83"/>
      <c r="G238" s="83"/>
      <c r="H238" s="83"/>
      <c r="I238" s="83"/>
      <c r="J238" s="84" t="str">
        <f t="shared" si="64"/>
        <v/>
      </c>
      <c r="K238" s="84" t="str">
        <f t="shared" si="65"/>
        <v/>
      </c>
      <c r="L238" s="150" t="str">
        <f t="shared" si="66"/>
        <v/>
      </c>
      <c r="M238" s="150" t="str">
        <f t="shared" si="59"/>
        <v/>
      </c>
      <c r="N238" s="119"/>
      <c r="O238" s="120" t="str">
        <f t="shared" si="75"/>
        <v/>
      </c>
      <c r="P238" s="119"/>
      <c r="Q238" s="15" t="str">
        <f t="shared" si="68"/>
        <v/>
      </c>
      <c r="R238" s="15" t="str">
        <f>IF('2014 Quote Calculator'!$AB238="-","-",IF('2014 Quote Calculator'!$AB238="","",ROUNDUP(IF(OR('2014 Quote Calculator'!$E238=$CF$6,'2014 Quote Calculator'!$E238=$CG$6,'2014 Quote Calculator'!$E238=$CH$6,'2014 Quote Calculator'!$E238=$CI$6),'2014 Quote Calculator'!$AB238,(1-$L238)*'2014 Quote Calculator'!$AB238),2)))</f>
        <v/>
      </c>
      <c r="S238" s="15" t="str">
        <f t="shared" si="69"/>
        <v/>
      </c>
      <c r="T238" s="15" t="str">
        <f>IF('2014 Quote Calculator'!$AD238="-","-",IF('2014 Quote Calculator'!$AD238="","",ROUNDUP(IF(OR('2014 Quote Calculator'!$H238=$CF$6,'2014 Quote Calculator'!$H238=$CG$6,'2014 Quote Calculator'!$H238=$CH$6,'2014 Quote Calculator'!$H238=$CI$6),'2014 Quote Calculator'!$AD238,(1-$L238)*'2014 Quote Calculator'!$AD238),2)))</f>
        <v/>
      </c>
      <c r="U238" s="15" t="str">
        <f t="shared" si="70"/>
        <v/>
      </c>
      <c r="V238" s="132"/>
      <c r="W238" s="18" t="str">
        <f t="shared" si="71"/>
        <v/>
      </c>
      <c r="X238" s="18" t="str">
        <f t="shared" si="60"/>
        <v/>
      </c>
      <c r="Y238" s="18" t="str">
        <f t="shared" si="72"/>
        <v/>
      </c>
      <c r="Z238" s="18" t="str">
        <f t="shared" si="61"/>
        <v/>
      </c>
      <c r="AA238" s="18" t="str">
        <f t="shared" si="73"/>
        <v/>
      </c>
      <c r="AB238" s="15" t="str">
        <f t="shared" si="74"/>
        <v/>
      </c>
      <c r="AC238" s="15" t="str">
        <f t="shared" si="62"/>
        <v/>
      </c>
      <c r="AD238" s="15" t="str">
        <f t="shared" si="63"/>
        <v/>
      </c>
      <c r="AE238" s="121"/>
      <c r="AF238" s="8"/>
      <c r="AG238" s="13"/>
      <c r="AH238" s="13"/>
      <c r="AI238" s="13"/>
      <c r="AJ238" s="13"/>
      <c r="AO238" s="13"/>
      <c r="BR238" s="13"/>
      <c r="BS238" s="122"/>
      <c r="BT238" s="122"/>
      <c r="BX238" s="13"/>
      <c r="BY238" s="122"/>
      <c r="BZ238" s="122"/>
      <c r="CO238" s="144"/>
      <c r="CP238" s="145"/>
    </row>
    <row r="239" spans="1:94" s="57" customFormat="1" ht="45" customHeight="1" x14ac:dyDescent="0.25">
      <c r="A239" s="83"/>
      <c r="B239" s="83"/>
      <c r="C239" s="83"/>
      <c r="D239" s="83"/>
      <c r="E239" s="83"/>
      <c r="F239" s="83"/>
      <c r="G239" s="83"/>
      <c r="H239" s="83"/>
      <c r="I239" s="83"/>
      <c r="J239" s="84" t="str">
        <f t="shared" si="64"/>
        <v/>
      </c>
      <c r="K239" s="84" t="str">
        <f t="shared" si="65"/>
        <v/>
      </c>
      <c r="L239" s="150" t="str">
        <f t="shared" si="66"/>
        <v/>
      </c>
      <c r="M239" s="150" t="str">
        <f t="shared" si="59"/>
        <v/>
      </c>
      <c r="N239" s="119"/>
      <c r="O239" s="120" t="str">
        <f t="shared" si="75"/>
        <v/>
      </c>
      <c r="P239" s="119"/>
      <c r="Q239" s="15" t="str">
        <f t="shared" si="68"/>
        <v/>
      </c>
      <c r="R239" s="15" t="str">
        <f>IF('2014 Quote Calculator'!$AB239="-","-",IF('2014 Quote Calculator'!$AB239="","",ROUNDUP(IF(OR('2014 Quote Calculator'!$E239=$CF$6,'2014 Quote Calculator'!$E239=$CG$6,'2014 Quote Calculator'!$E239=$CH$6,'2014 Quote Calculator'!$E239=$CI$6),'2014 Quote Calculator'!$AB239,(1-$L239)*'2014 Quote Calculator'!$AB239),2)))</f>
        <v/>
      </c>
      <c r="S239" s="15" t="str">
        <f t="shared" si="69"/>
        <v/>
      </c>
      <c r="T239" s="15" t="str">
        <f>IF('2014 Quote Calculator'!$AD239="-","-",IF('2014 Quote Calculator'!$AD239="","",ROUNDUP(IF(OR('2014 Quote Calculator'!$H239=$CF$6,'2014 Quote Calculator'!$H239=$CG$6,'2014 Quote Calculator'!$H239=$CH$6,'2014 Quote Calculator'!$H239=$CI$6),'2014 Quote Calculator'!$AD239,(1-$L239)*'2014 Quote Calculator'!$AD239),2)))</f>
        <v/>
      </c>
      <c r="U239" s="15" t="str">
        <f t="shared" si="70"/>
        <v/>
      </c>
      <c r="V239" s="132"/>
      <c r="W239" s="18" t="str">
        <f t="shared" si="71"/>
        <v/>
      </c>
      <c r="X239" s="18" t="str">
        <f t="shared" si="60"/>
        <v/>
      </c>
      <c r="Y239" s="18" t="str">
        <f t="shared" si="72"/>
        <v/>
      </c>
      <c r="Z239" s="18" t="str">
        <f t="shared" si="61"/>
        <v/>
      </c>
      <c r="AA239" s="18" t="str">
        <f t="shared" si="73"/>
        <v/>
      </c>
      <c r="AB239" s="15" t="str">
        <f t="shared" si="74"/>
        <v/>
      </c>
      <c r="AC239" s="15" t="str">
        <f t="shared" si="62"/>
        <v/>
      </c>
      <c r="AD239" s="15" t="str">
        <f t="shared" si="63"/>
        <v/>
      </c>
      <c r="AE239" s="121"/>
      <c r="AF239" s="8"/>
      <c r="AG239" s="13"/>
      <c r="AH239" s="13"/>
      <c r="AI239" s="13"/>
      <c r="AJ239" s="13"/>
      <c r="AO239" s="13"/>
      <c r="BR239" s="13"/>
      <c r="BS239" s="122"/>
      <c r="BT239" s="122"/>
      <c r="BX239" s="13"/>
      <c r="BY239" s="122"/>
      <c r="BZ239" s="122"/>
      <c r="CO239" s="144"/>
      <c r="CP239" s="145"/>
    </row>
    <row r="240" spans="1:94" s="57" customFormat="1" ht="45" customHeight="1" x14ac:dyDescent="0.25">
      <c r="A240" s="83"/>
      <c r="B240" s="83"/>
      <c r="C240" s="83"/>
      <c r="D240" s="83"/>
      <c r="E240" s="83"/>
      <c r="F240" s="83"/>
      <c r="G240" s="83"/>
      <c r="H240" s="83"/>
      <c r="I240" s="83"/>
      <c r="J240" s="84" t="str">
        <f t="shared" si="64"/>
        <v/>
      </c>
      <c r="K240" s="84" t="str">
        <f t="shared" si="65"/>
        <v/>
      </c>
      <c r="L240" s="150" t="str">
        <f t="shared" si="66"/>
        <v/>
      </c>
      <c r="M240" s="150" t="str">
        <f t="shared" si="59"/>
        <v/>
      </c>
      <c r="N240" s="119"/>
      <c r="O240" s="120" t="str">
        <f t="shared" si="75"/>
        <v/>
      </c>
      <c r="P240" s="119"/>
      <c r="Q240" s="15" t="str">
        <f t="shared" si="68"/>
        <v/>
      </c>
      <c r="R240" s="15" t="str">
        <f>IF('2014 Quote Calculator'!$AB240="-","-",IF('2014 Quote Calculator'!$AB240="","",ROUNDUP(IF(OR('2014 Quote Calculator'!$E240=$CF$6,'2014 Quote Calculator'!$E240=$CG$6,'2014 Quote Calculator'!$E240=$CH$6,'2014 Quote Calculator'!$E240=$CI$6),'2014 Quote Calculator'!$AB240,(1-$L240)*'2014 Quote Calculator'!$AB240),2)))</f>
        <v/>
      </c>
      <c r="S240" s="15" t="str">
        <f t="shared" si="69"/>
        <v/>
      </c>
      <c r="T240" s="15" t="str">
        <f>IF('2014 Quote Calculator'!$AD240="-","-",IF('2014 Quote Calculator'!$AD240="","",ROUNDUP(IF(OR('2014 Quote Calculator'!$H240=$CF$6,'2014 Quote Calculator'!$H240=$CG$6,'2014 Quote Calculator'!$H240=$CH$6,'2014 Quote Calculator'!$H240=$CI$6),'2014 Quote Calculator'!$AD240,(1-$L240)*'2014 Quote Calculator'!$AD240),2)))</f>
        <v/>
      </c>
      <c r="U240" s="15" t="str">
        <f t="shared" si="70"/>
        <v/>
      </c>
      <c r="V240" s="132"/>
      <c r="W240" s="18" t="str">
        <f t="shared" si="71"/>
        <v/>
      </c>
      <c r="X240" s="18" t="str">
        <f t="shared" si="60"/>
        <v/>
      </c>
      <c r="Y240" s="18" t="str">
        <f t="shared" si="72"/>
        <v/>
      </c>
      <c r="Z240" s="18" t="str">
        <f t="shared" si="61"/>
        <v/>
      </c>
      <c r="AA240" s="18" t="str">
        <f t="shared" si="73"/>
        <v/>
      </c>
      <c r="AB240" s="15" t="str">
        <f t="shared" si="74"/>
        <v/>
      </c>
      <c r="AC240" s="15" t="str">
        <f t="shared" si="62"/>
        <v/>
      </c>
      <c r="AD240" s="15" t="str">
        <f t="shared" si="63"/>
        <v/>
      </c>
      <c r="AE240" s="121"/>
      <c r="AF240" s="8"/>
      <c r="AG240" s="13"/>
      <c r="AH240" s="13"/>
      <c r="AI240" s="13"/>
      <c r="AJ240" s="13"/>
      <c r="AO240" s="13"/>
      <c r="BR240" s="13"/>
      <c r="BS240" s="122"/>
      <c r="BT240" s="122"/>
      <c r="BX240" s="13"/>
      <c r="BY240" s="122"/>
      <c r="BZ240" s="122"/>
      <c r="CO240" s="144"/>
      <c r="CP240" s="145"/>
    </row>
    <row r="241" spans="1:94" s="57" customFormat="1" ht="45" customHeight="1" x14ac:dyDescent="0.25">
      <c r="A241" s="83"/>
      <c r="B241" s="83"/>
      <c r="C241" s="83"/>
      <c r="D241" s="83"/>
      <c r="E241" s="83"/>
      <c r="F241" s="83"/>
      <c r="G241" s="83"/>
      <c r="H241" s="83"/>
      <c r="I241" s="83"/>
      <c r="J241" s="84" t="str">
        <f t="shared" si="64"/>
        <v/>
      </c>
      <c r="K241" s="84" t="str">
        <f t="shared" si="65"/>
        <v/>
      </c>
      <c r="L241" s="150" t="str">
        <f t="shared" si="66"/>
        <v/>
      </c>
      <c r="M241" s="150" t="str">
        <f t="shared" si="59"/>
        <v/>
      </c>
      <c r="N241" s="119"/>
      <c r="O241" s="120" t="str">
        <f t="shared" si="75"/>
        <v/>
      </c>
      <c r="P241" s="119"/>
      <c r="Q241" s="15" t="str">
        <f t="shared" si="68"/>
        <v/>
      </c>
      <c r="R241" s="15" t="str">
        <f>IF('2014 Quote Calculator'!$AB241="-","-",IF('2014 Quote Calculator'!$AB241="","",ROUNDUP(IF(OR('2014 Quote Calculator'!$E241=$CF$6,'2014 Quote Calculator'!$E241=$CG$6,'2014 Quote Calculator'!$E241=$CH$6,'2014 Quote Calculator'!$E241=$CI$6),'2014 Quote Calculator'!$AB241,(1-$L241)*'2014 Quote Calculator'!$AB241),2)))</f>
        <v/>
      </c>
      <c r="S241" s="15" t="str">
        <f t="shared" si="69"/>
        <v/>
      </c>
      <c r="T241" s="15" t="str">
        <f>IF('2014 Quote Calculator'!$AD241="-","-",IF('2014 Quote Calculator'!$AD241="","",ROUNDUP(IF(OR('2014 Quote Calculator'!$H241=$CF$6,'2014 Quote Calculator'!$H241=$CG$6,'2014 Quote Calculator'!$H241=$CH$6,'2014 Quote Calculator'!$H241=$CI$6),'2014 Quote Calculator'!$AD241,(1-$L241)*'2014 Quote Calculator'!$AD241),2)))</f>
        <v/>
      </c>
      <c r="U241" s="15" t="str">
        <f t="shared" si="70"/>
        <v/>
      </c>
      <c r="V241" s="132"/>
      <c r="W241" s="18" t="str">
        <f t="shared" si="71"/>
        <v/>
      </c>
      <c r="X241" s="18" t="str">
        <f t="shared" si="60"/>
        <v/>
      </c>
      <c r="Y241" s="18" t="str">
        <f t="shared" si="72"/>
        <v/>
      </c>
      <c r="Z241" s="18" t="str">
        <f t="shared" si="61"/>
        <v/>
      </c>
      <c r="AA241" s="18" t="str">
        <f t="shared" si="73"/>
        <v/>
      </c>
      <c r="AB241" s="15" t="str">
        <f t="shared" si="74"/>
        <v/>
      </c>
      <c r="AC241" s="15" t="str">
        <f t="shared" si="62"/>
        <v/>
      </c>
      <c r="AD241" s="15" t="str">
        <f t="shared" si="63"/>
        <v/>
      </c>
      <c r="AE241" s="121"/>
      <c r="AF241" s="8"/>
      <c r="AG241" s="13"/>
      <c r="AH241" s="13"/>
      <c r="AI241" s="13"/>
      <c r="AJ241" s="13"/>
      <c r="AO241" s="13"/>
      <c r="BR241" s="13"/>
      <c r="BS241" s="122"/>
      <c r="BT241" s="122"/>
      <c r="BX241" s="13"/>
      <c r="BY241" s="122"/>
      <c r="BZ241" s="122"/>
      <c r="CO241" s="144"/>
      <c r="CP241" s="145"/>
    </row>
    <row r="242" spans="1:94" s="57" customFormat="1" ht="45" customHeight="1" x14ac:dyDescent="0.25">
      <c r="A242" s="83"/>
      <c r="B242" s="83"/>
      <c r="C242" s="83"/>
      <c r="D242" s="83"/>
      <c r="E242" s="83"/>
      <c r="F242" s="83"/>
      <c r="G242" s="83"/>
      <c r="H242" s="83"/>
      <c r="I242" s="83"/>
      <c r="J242" s="84" t="str">
        <f t="shared" si="64"/>
        <v/>
      </c>
      <c r="K242" s="84" t="str">
        <f t="shared" si="65"/>
        <v/>
      </c>
      <c r="L242" s="150" t="str">
        <f t="shared" si="66"/>
        <v/>
      </c>
      <c r="M242" s="150" t="str">
        <f t="shared" si="59"/>
        <v/>
      </c>
      <c r="N242" s="119"/>
      <c r="O242" s="120" t="str">
        <f t="shared" si="75"/>
        <v/>
      </c>
      <c r="P242" s="119"/>
      <c r="Q242" s="15" t="str">
        <f t="shared" si="68"/>
        <v/>
      </c>
      <c r="R242" s="15" t="str">
        <f>IF('2014 Quote Calculator'!$AB242="-","-",IF('2014 Quote Calculator'!$AB242="","",ROUNDUP(IF(OR('2014 Quote Calculator'!$E242=$CF$6,'2014 Quote Calculator'!$E242=$CG$6,'2014 Quote Calculator'!$E242=$CH$6,'2014 Quote Calculator'!$E242=$CI$6),'2014 Quote Calculator'!$AB242,(1-$L242)*'2014 Quote Calculator'!$AB242),2)))</f>
        <v/>
      </c>
      <c r="S242" s="15" t="str">
        <f t="shared" si="69"/>
        <v/>
      </c>
      <c r="T242" s="15" t="str">
        <f>IF('2014 Quote Calculator'!$AD242="-","-",IF('2014 Quote Calculator'!$AD242="","",ROUNDUP(IF(OR('2014 Quote Calculator'!$H242=$CF$6,'2014 Quote Calculator'!$H242=$CG$6,'2014 Quote Calculator'!$H242=$CH$6,'2014 Quote Calculator'!$H242=$CI$6),'2014 Quote Calculator'!$AD242,(1-$L242)*'2014 Quote Calculator'!$AD242),2)))</f>
        <v/>
      </c>
      <c r="U242" s="15" t="str">
        <f t="shared" si="70"/>
        <v/>
      </c>
      <c r="V242" s="132"/>
      <c r="W242" s="18" t="str">
        <f t="shared" si="71"/>
        <v/>
      </c>
      <c r="X242" s="18" t="str">
        <f t="shared" si="60"/>
        <v/>
      </c>
      <c r="Y242" s="18" t="str">
        <f t="shared" si="72"/>
        <v/>
      </c>
      <c r="Z242" s="18" t="str">
        <f t="shared" si="61"/>
        <v/>
      </c>
      <c r="AA242" s="18" t="str">
        <f t="shared" si="73"/>
        <v/>
      </c>
      <c r="AB242" s="15" t="str">
        <f t="shared" si="74"/>
        <v/>
      </c>
      <c r="AC242" s="15" t="str">
        <f t="shared" si="62"/>
        <v/>
      </c>
      <c r="AD242" s="15" t="str">
        <f t="shared" si="63"/>
        <v/>
      </c>
      <c r="AE242" s="121"/>
      <c r="AF242" s="8"/>
      <c r="AG242" s="13"/>
      <c r="AH242" s="13"/>
      <c r="AI242" s="13"/>
      <c r="AJ242" s="13"/>
      <c r="AO242" s="13"/>
      <c r="BR242" s="13"/>
      <c r="BS242" s="122"/>
      <c r="BT242" s="122"/>
      <c r="BX242" s="13"/>
      <c r="BY242" s="122"/>
      <c r="BZ242" s="122"/>
      <c r="CO242" s="144"/>
      <c r="CP242" s="145"/>
    </row>
    <row r="243" spans="1:94" s="57" customFormat="1" ht="45" customHeight="1" x14ac:dyDescent="0.25">
      <c r="A243" s="83"/>
      <c r="B243" s="83"/>
      <c r="C243" s="83"/>
      <c r="D243" s="83"/>
      <c r="E243" s="83"/>
      <c r="F243" s="83"/>
      <c r="G243" s="83"/>
      <c r="H243" s="83"/>
      <c r="I243" s="83"/>
      <c r="J243" s="84" t="str">
        <f t="shared" si="64"/>
        <v/>
      </c>
      <c r="K243" s="84" t="str">
        <f t="shared" si="65"/>
        <v/>
      </c>
      <c r="L243" s="150" t="str">
        <f t="shared" si="66"/>
        <v/>
      </c>
      <c r="M243" s="150" t="str">
        <f t="shared" si="59"/>
        <v/>
      </c>
      <c r="N243" s="119"/>
      <c r="O243" s="120" t="str">
        <f t="shared" si="75"/>
        <v/>
      </c>
      <c r="P243" s="119"/>
      <c r="Q243" s="15" t="str">
        <f t="shared" si="68"/>
        <v/>
      </c>
      <c r="R243" s="15" t="str">
        <f>IF('2014 Quote Calculator'!$AB243="-","-",IF('2014 Quote Calculator'!$AB243="","",ROUNDUP(IF(OR('2014 Quote Calculator'!$E243=$CF$6,'2014 Quote Calculator'!$E243=$CG$6,'2014 Quote Calculator'!$E243=$CH$6,'2014 Quote Calculator'!$E243=$CI$6),'2014 Quote Calculator'!$AB243,(1-$L243)*'2014 Quote Calculator'!$AB243),2)))</f>
        <v/>
      </c>
      <c r="S243" s="15" t="str">
        <f t="shared" si="69"/>
        <v/>
      </c>
      <c r="T243" s="15" t="str">
        <f>IF('2014 Quote Calculator'!$AD243="-","-",IF('2014 Quote Calculator'!$AD243="","",ROUNDUP(IF(OR('2014 Quote Calculator'!$H243=$CF$6,'2014 Quote Calculator'!$H243=$CG$6,'2014 Quote Calculator'!$H243=$CH$6,'2014 Quote Calculator'!$H243=$CI$6),'2014 Quote Calculator'!$AD243,(1-$L243)*'2014 Quote Calculator'!$AD243),2)))</f>
        <v/>
      </c>
      <c r="U243" s="15" t="str">
        <f t="shared" si="70"/>
        <v/>
      </c>
      <c r="V243" s="132"/>
      <c r="W243" s="18" t="str">
        <f t="shared" si="71"/>
        <v/>
      </c>
      <c r="X243" s="18" t="str">
        <f t="shared" si="60"/>
        <v/>
      </c>
      <c r="Y243" s="18" t="str">
        <f t="shared" si="72"/>
        <v/>
      </c>
      <c r="Z243" s="18" t="str">
        <f t="shared" si="61"/>
        <v/>
      </c>
      <c r="AA243" s="18" t="str">
        <f t="shared" si="73"/>
        <v/>
      </c>
      <c r="AB243" s="15" t="str">
        <f t="shared" si="74"/>
        <v/>
      </c>
      <c r="AC243" s="15" t="str">
        <f t="shared" si="62"/>
        <v/>
      </c>
      <c r="AD243" s="15" t="str">
        <f t="shared" si="63"/>
        <v/>
      </c>
      <c r="AE243" s="121"/>
      <c r="AF243" s="8"/>
      <c r="AG243" s="13"/>
      <c r="AH243" s="13"/>
      <c r="AI243" s="13"/>
      <c r="AJ243" s="13"/>
      <c r="AO243" s="13"/>
      <c r="BR243" s="13"/>
      <c r="BS243" s="122"/>
      <c r="BT243" s="122"/>
      <c r="BX243" s="13"/>
      <c r="BY243" s="122"/>
      <c r="BZ243" s="122"/>
      <c r="CO243" s="144"/>
      <c r="CP243" s="145"/>
    </row>
    <row r="244" spans="1:94" s="57" customFormat="1" ht="45" customHeight="1" x14ac:dyDescent="0.25">
      <c r="A244" s="83"/>
      <c r="B244" s="83"/>
      <c r="C244" s="83"/>
      <c r="D244" s="83"/>
      <c r="E244" s="83"/>
      <c r="F244" s="83"/>
      <c r="G244" s="83"/>
      <c r="H244" s="83"/>
      <c r="I244" s="83"/>
      <c r="J244" s="84" t="str">
        <f t="shared" si="64"/>
        <v/>
      </c>
      <c r="K244" s="84" t="str">
        <f t="shared" si="65"/>
        <v/>
      </c>
      <c r="L244" s="150" t="str">
        <f t="shared" si="66"/>
        <v/>
      </c>
      <c r="M244" s="150" t="str">
        <f t="shared" si="59"/>
        <v/>
      </c>
      <c r="N244" s="119"/>
      <c r="O244" s="120" t="str">
        <f t="shared" si="75"/>
        <v/>
      </c>
      <c r="P244" s="119"/>
      <c r="Q244" s="15" t="str">
        <f t="shared" si="68"/>
        <v/>
      </c>
      <c r="R244" s="15" t="str">
        <f>IF('2014 Quote Calculator'!$AB244="-","-",IF('2014 Quote Calculator'!$AB244="","",ROUNDUP(IF(OR('2014 Quote Calculator'!$E244=$CF$6,'2014 Quote Calculator'!$E244=$CG$6,'2014 Quote Calculator'!$E244=$CH$6,'2014 Quote Calculator'!$E244=$CI$6),'2014 Quote Calculator'!$AB244,(1-$L244)*'2014 Quote Calculator'!$AB244),2)))</f>
        <v/>
      </c>
      <c r="S244" s="15" t="str">
        <f t="shared" si="69"/>
        <v/>
      </c>
      <c r="T244" s="15" t="str">
        <f>IF('2014 Quote Calculator'!$AD244="-","-",IF('2014 Quote Calculator'!$AD244="","",ROUNDUP(IF(OR('2014 Quote Calculator'!$H244=$CF$6,'2014 Quote Calculator'!$H244=$CG$6,'2014 Quote Calculator'!$H244=$CH$6,'2014 Quote Calculator'!$H244=$CI$6),'2014 Quote Calculator'!$AD244,(1-$L244)*'2014 Quote Calculator'!$AD244),2)))</f>
        <v/>
      </c>
      <c r="U244" s="15" t="str">
        <f t="shared" si="70"/>
        <v/>
      </c>
      <c r="V244" s="132"/>
      <c r="W244" s="18" t="str">
        <f t="shared" si="71"/>
        <v/>
      </c>
      <c r="X244" s="18" t="str">
        <f t="shared" si="60"/>
        <v/>
      </c>
      <c r="Y244" s="18" t="str">
        <f t="shared" si="72"/>
        <v/>
      </c>
      <c r="Z244" s="18" t="str">
        <f t="shared" si="61"/>
        <v/>
      </c>
      <c r="AA244" s="18" t="str">
        <f t="shared" si="73"/>
        <v/>
      </c>
      <c r="AB244" s="15" t="str">
        <f t="shared" si="74"/>
        <v/>
      </c>
      <c r="AC244" s="15" t="str">
        <f t="shared" si="62"/>
        <v/>
      </c>
      <c r="AD244" s="15" t="str">
        <f t="shared" si="63"/>
        <v/>
      </c>
      <c r="AE244" s="121"/>
      <c r="AF244" s="8"/>
      <c r="AG244" s="13"/>
      <c r="AH244" s="13"/>
      <c r="AI244" s="13"/>
      <c r="AJ244" s="13"/>
      <c r="AO244" s="13"/>
      <c r="BR244" s="13"/>
      <c r="BS244" s="122"/>
      <c r="BT244" s="122"/>
      <c r="BX244" s="13"/>
      <c r="BY244" s="122"/>
      <c r="BZ244" s="122"/>
      <c r="CO244" s="144"/>
      <c r="CP244" s="145"/>
    </row>
    <row r="245" spans="1:94" s="57" customFormat="1" ht="45" customHeight="1" x14ac:dyDescent="0.25">
      <c r="A245" s="118"/>
      <c r="B245" s="118"/>
      <c r="C245" s="118"/>
      <c r="D245" s="118"/>
      <c r="E245" s="118"/>
      <c r="F245" s="118"/>
      <c r="G245" s="118"/>
      <c r="H245" s="118"/>
      <c r="I245" s="118"/>
      <c r="J245" s="18" t="str">
        <f t="shared" ref="J245:J267" si="76">IF($I245="","",IF($H245="","",IF($I245&gt;0.1,$C245+2*$I245,"")))</f>
        <v/>
      </c>
      <c r="K245" s="18" t="str">
        <f t="shared" ref="K245:K267" si="77">IF($I245="","",IF($H245="","",IF($I245&gt;0.1,$D245+2*$I245,"")))</f>
        <v/>
      </c>
      <c r="L245" s="151" t="str">
        <f t="shared" ref="L245:L253" si="78">IF($E245="","",$M$3)</f>
        <v/>
      </c>
      <c r="M245" s="151" t="str">
        <f t="shared" ref="M245:M253" si="79">IF($E245="","",$M$5)</f>
        <v/>
      </c>
      <c r="N245" s="119"/>
      <c r="O245" s="120" t="str">
        <f t="shared" si="75"/>
        <v/>
      </c>
      <c r="P245" s="119"/>
      <c r="Q245" s="15" t="str">
        <f t="shared" si="68"/>
        <v/>
      </c>
      <c r="R245" s="15" t="str">
        <f>IF('2014 Quote Calculator'!$AB245="-","-",IF('2014 Quote Calculator'!$AB245="","",ROUNDUP(IF(OR('2014 Quote Calculator'!$E245=$CF$6,'2014 Quote Calculator'!$E245=$CG$6,'2014 Quote Calculator'!$E245=$CH$6,'2014 Quote Calculator'!$E245=$CI$6),'2014 Quote Calculator'!$AB245,(1-$L245)*'2014 Quote Calculator'!$AB245),2)))</f>
        <v/>
      </c>
      <c r="S245" s="15" t="str">
        <f t="shared" si="69"/>
        <v/>
      </c>
      <c r="T245" s="15" t="str">
        <f>IF('2014 Quote Calculator'!$AD245="-","-",IF('2014 Quote Calculator'!$AD245="","",ROUNDUP(IF(OR('2014 Quote Calculator'!$H245=$CF$6,'2014 Quote Calculator'!$H245=$CG$6,'2014 Quote Calculator'!$H245=$CH$6,'2014 Quote Calculator'!$H245=$CI$6),'2014 Quote Calculator'!$AD245,(1-$L245)*'2014 Quote Calculator'!$AD245),2)))</f>
        <v/>
      </c>
      <c r="U245" s="15" t="str">
        <f t="shared" si="70"/>
        <v/>
      </c>
      <c r="V245" s="132"/>
      <c r="W245" s="18" t="str">
        <f t="shared" si="71"/>
        <v/>
      </c>
      <c r="X245" s="18" t="str">
        <f t="shared" si="60"/>
        <v/>
      </c>
      <c r="Y245" s="18" t="str">
        <f t="shared" si="72"/>
        <v/>
      </c>
      <c r="Z245" s="18" t="str">
        <f t="shared" si="61"/>
        <v/>
      </c>
      <c r="AA245" s="18" t="str">
        <f t="shared" si="73"/>
        <v/>
      </c>
      <c r="AB245" s="15" t="str">
        <f t="shared" si="74"/>
        <v/>
      </c>
      <c r="AC245" s="15" t="str">
        <f t="shared" si="62"/>
        <v/>
      </c>
      <c r="AD245" s="15" t="str">
        <f t="shared" si="63"/>
        <v/>
      </c>
      <c r="AE245" s="121"/>
      <c r="AF245" s="8"/>
      <c r="AG245" s="13"/>
      <c r="AH245" s="13"/>
      <c r="AI245" s="13"/>
      <c r="AJ245" s="13"/>
      <c r="AO245" s="13"/>
      <c r="BR245" s="13"/>
      <c r="BS245" s="122"/>
      <c r="BT245" s="122"/>
      <c r="BX245" s="13"/>
      <c r="BY245" s="122"/>
      <c r="BZ245" s="122"/>
      <c r="CO245" s="144"/>
      <c r="CP245" s="145"/>
    </row>
    <row r="246" spans="1:94" s="57" customFormat="1" ht="45" customHeight="1" x14ac:dyDescent="0.25">
      <c r="A246" s="118"/>
      <c r="B246" s="118"/>
      <c r="C246" s="118"/>
      <c r="D246" s="118"/>
      <c r="E246" s="118"/>
      <c r="F246" s="118"/>
      <c r="G246" s="118"/>
      <c r="H246" s="118"/>
      <c r="I246" s="118"/>
      <c r="J246" s="18" t="str">
        <f t="shared" si="76"/>
        <v/>
      </c>
      <c r="K246" s="18" t="str">
        <f t="shared" si="77"/>
        <v/>
      </c>
      <c r="L246" s="151" t="str">
        <f t="shared" si="78"/>
        <v/>
      </c>
      <c r="M246" s="151" t="str">
        <f t="shared" si="79"/>
        <v/>
      </c>
      <c r="N246" s="119"/>
      <c r="O246" s="120" t="str">
        <f t="shared" si="75"/>
        <v/>
      </c>
      <c r="P246" s="119"/>
      <c r="Q246" s="15" t="str">
        <f t="shared" si="68"/>
        <v/>
      </c>
      <c r="R246" s="15" t="str">
        <f>IF('2014 Quote Calculator'!$AB246="-","-",IF('2014 Quote Calculator'!$AB246="","",ROUNDUP(IF(OR('2014 Quote Calculator'!$E246=$CF$6,'2014 Quote Calculator'!$E246=$CG$6,'2014 Quote Calculator'!$E246=$CH$6,'2014 Quote Calculator'!$E246=$CI$6),'2014 Quote Calculator'!$AB246,(1-$L246)*'2014 Quote Calculator'!$AB246),2)))</f>
        <v/>
      </c>
      <c r="S246" s="15" t="str">
        <f t="shared" si="69"/>
        <v/>
      </c>
      <c r="T246" s="15" t="str">
        <f>IF('2014 Quote Calculator'!$AD246="-","-",IF('2014 Quote Calculator'!$AD246="","",ROUNDUP(IF(OR('2014 Quote Calculator'!$H246=$CF$6,'2014 Quote Calculator'!$H246=$CG$6,'2014 Quote Calculator'!$H246=$CH$6,'2014 Quote Calculator'!$H246=$CI$6),'2014 Quote Calculator'!$AD246,(1-$L246)*'2014 Quote Calculator'!$AD246),2)))</f>
        <v/>
      </c>
      <c r="U246" s="15" t="str">
        <f t="shared" si="70"/>
        <v/>
      </c>
      <c r="V246" s="132"/>
      <c r="W246" s="18" t="str">
        <f t="shared" si="71"/>
        <v/>
      </c>
      <c r="X246" s="18" t="str">
        <f t="shared" si="60"/>
        <v/>
      </c>
      <c r="Y246" s="18" t="str">
        <f t="shared" si="72"/>
        <v/>
      </c>
      <c r="Z246" s="18" t="str">
        <f t="shared" si="61"/>
        <v/>
      </c>
      <c r="AA246" s="18" t="str">
        <f t="shared" si="73"/>
        <v/>
      </c>
      <c r="AB246" s="15" t="str">
        <f t="shared" si="74"/>
        <v/>
      </c>
      <c r="AC246" s="15" t="str">
        <f t="shared" si="62"/>
        <v/>
      </c>
      <c r="AD246" s="15" t="str">
        <f t="shared" si="63"/>
        <v/>
      </c>
      <c r="AE246" s="121"/>
      <c r="AF246" s="8"/>
      <c r="AG246" s="13"/>
      <c r="AH246" s="13"/>
      <c r="AI246" s="13"/>
      <c r="AJ246" s="13"/>
      <c r="AO246" s="13"/>
      <c r="BR246" s="13"/>
      <c r="BS246" s="122"/>
      <c r="BT246" s="122"/>
      <c r="BX246" s="13"/>
      <c r="BY246" s="122"/>
      <c r="BZ246" s="122"/>
      <c r="CO246" s="144"/>
      <c r="CP246" s="145"/>
    </row>
    <row r="247" spans="1:94" s="57" customFormat="1" ht="45" customHeight="1" x14ac:dyDescent="0.25">
      <c r="A247" s="118"/>
      <c r="B247" s="118"/>
      <c r="C247" s="118"/>
      <c r="D247" s="118"/>
      <c r="E247" s="118"/>
      <c r="F247" s="118"/>
      <c r="G247" s="118"/>
      <c r="H247" s="118"/>
      <c r="I247" s="118"/>
      <c r="J247" s="18" t="str">
        <f t="shared" si="76"/>
        <v/>
      </c>
      <c r="K247" s="18" t="str">
        <f t="shared" si="77"/>
        <v/>
      </c>
      <c r="L247" s="151" t="str">
        <f t="shared" si="78"/>
        <v/>
      </c>
      <c r="M247" s="151" t="str">
        <f t="shared" si="79"/>
        <v/>
      </c>
      <c r="N247" s="119"/>
      <c r="O247" s="120" t="str">
        <f t="shared" si="75"/>
        <v/>
      </c>
      <c r="P247" s="119"/>
      <c r="Q247" s="15" t="str">
        <f t="shared" si="68"/>
        <v/>
      </c>
      <c r="R247" s="15" t="str">
        <f>IF('2014 Quote Calculator'!$AB247="-","-",IF('2014 Quote Calculator'!$AB247="","",ROUNDUP(IF(OR('2014 Quote Calculator'!$E247=$CF$6,'2014 Quote Calculator'!$E247=$CG$6,'2014 Quote Calculator'!$E247=$CH$6,'2014 Quote Calculator'!$E247=$CI$6),'2014 Quote Calculator'!$AB247,(1-$L247)*'2014 Quote Calculator'!$AB247),2)))</f>
        <v/>
      </c>
      <c r="S247" s="15" t="str">
        <f t="shared" si="69"/>
        <v/>
      </c>
      <c r="T247" s="15" t="str">
        <f>IF('2014 Quote Calculator'!$AD247="-","-",IF('2014 Quote Calculator'!$AD247="","",ROUNDUP(IF(OR('2014 Quote Calculator'!$H247=$CF$6,'2014 Quote Calculator'!$H247=$CG$6,'2014 Quote Calculator'!$H247=$CH$6,'2014 Quote Calculator'!$H247=$CI$6),'2014 Quote Calculator'!$AD247,(1-$L247)*'2014 Quote Calculator'!$AD247),2)))</f>
        <v/>
      </c>
      <c r="U247" s="15" t="str">
        <f t="shared" si="70"/>
        <v/>
      </c>
      <c r="V247" s="132"/>
      <c r="W247" s="18" t="str">
        <f t="shared" si="71"/>
        <v/>
      </c>
      <c r="X247" s="18" t="str">
        <f t="shared" si="60"/>
        <v/>
      </c>
      <c r="Y247" s="18" t="str">
        <f t="shared" si="72"/>
        <v/>
      </c>
      <c r="Z247" s="18" t="str">
        <f t="shared" si="61"/>
        <v/>
      </c>
      <c r="AA247" s="18" t="str">
        <f t="shared" si="73"/>
        <v/>
      </c>
      <c r="AB247" s="15" t="str">
        <f t="shared" si="74"/>
        <v/>
      </c>
      <c r="AC247" s="15" t="str">
        <f t="shared" si="62"/>
        <v/>
      </c>
      <c r="AD247" s="15" t="str">
        <f t="shared" si="63"/>
        <v/>
      </c>
      <c r="AE247" s="121"/>
      <c r="AF247" s="8"/>
      <c r="AG247" s="13"/>
      <c r="AH247" s="13"/>
      <c r="AI247" s="13"/>
      <c r="AJ247" s="13"/>
      <c r="AO247" s="13"/>
      <c r="BR247" s="13"/>
      <c r="BS247" s="122"/>
      <c r="BT247" s="122"/>
      <c r="BX247" s="13"/>
      <c r="BY247" s="122"/>
      <c r="BZ247" s="122"/>
      <c r="CO247" s="144"/>
      <c r="CP247" s="145"/>
    </row>
    <row r="248" spans="1:94" s="57" customFormat="1" ht="45" customHeight="1" x14ac:dyDescent="0.25">
      <c r="A248" s="118"/>
      <c r="B248" s="118"/>
      <c r="C248" s="118"/>
      <c r="D248" s="118"/>
      <c r="E248" s="118"/>
      <c r="F248" s="118"/>
      <c r="G248" s="118"/>
      <c r="H248" s="118"/>
      <c r="I248" s="118"/>
      <c r="J248" s="18" t="str">
        <f t="shared" si="76"/>
        <v/>
      </c>
      <c r="K248" s="18" t="str">
        <f t="shared" si="77"/>
        <v/>
      </c>
      <c r="L248" s="151" t="str">
        <f t="shared" si="78"/>
        <v/>
      </c>
      <c r="M248" s="151" t="str">
        <f t="shared" si="79"/>
        <v/>
      </c>
      <c r="N248" s="119"/>
      <c r="O248" s="120" t="str">
        <f t="shared" si="75"/>
        <v/>
      </c>
      <c r="P248" s="119"/>
      <c r="Q248" s="15" t="str">
        <f t="shared" si="68"/>
        <v/>
      </c>
      <c r="R248" s="15" t="str">
        <f>IF('2014 Quote Calculator'!$AB248="-","-",IF('2014 Quote Calculator'!$AB248="","",ROUNDUP(IF(OR('2014 Quote Calculator'!$E248=$CF$6,'2014 Quote Calculator'!$E248=$CG$6,'2014 Quote Calculator'!$E248=$CH$6,'2014 Quote Calculator'!$E248=$CI$6),'2014 Quote Calculator'!$AB248,(1-$L248)*'2014 Quote Calculator'!$AB248),2)))</f>
        <v/>
      </c>
      <c r="S248" s="15" t="str">
        <f t="shared" si="69"/>
        <v/>
      </c>
      <c r="T248" s="15" t="str">
        <f>IF('2014 Quote Calculator'!$AD248="-","-",IF('2014 Quote Calculator'!$AD248="","",ROUNDUP(IF(OR('2014 Quote Calculator'!$H248=$CF$6,'2014 Quote Calculator'!$H248=$CG$6,'2014 Quote Calculator'!$H248=$CH$6,'2014 Quote Calculator'!$H248=$CI$6),'2014 Quote Calculator'!$AD248,(1-$L248)*'2014 Quote Calculator'!$AD248),2)))</f>
        <v/>
      </c>
      <c r="U248" s="15" t="str">
        <f t="shared" si="70"/>
        <v/>
      </c>
      <c r="V248" s="132"/>
      <c r="W248" s="18" t="str">
        <f t="shared" si="71"/>
        <v/>
      </c>
      <c r="X248" s="18" t="str">
        <f t="shared" si="60"/>
        <v/>
      </c>
      <c r="Y248" s="18" t="str">
        <f t="shared" si="72"/>
        <v/>
      </c>
      <c r="Z248" s="18" t="str">
        <f t="shared" si="61"/>
        <v/>
      </c>
      <c r="AA248" s="18" t="str">
        <f t="shared" si="73"/>
        <v/>
      </c>
      <c r="AB248" s="15" t="str">
        <f t="shared" si="74"/>
        <v/>
      </c>
      <c r="AC248" s="15" t="str">
        <f t="shared" si="62"/>
        <v/>
      </c>
      <c r="AD248" s="15" t="str">
        <f t="shared" si="63"/>
        <v/>
      </c>
      <c r="AE248" s="121"/>
      <c r="AF248" s="8"/>
      <c r="AG248" s="13"/>
      <c r="AH248" s="13"/>
      <c r="AI248" s="13"/>
      <c r="AJ248" s="13"/>
      <c r="AO248" s="13"/>
      <c r="BR248" s="13"/>
      <c r="BS248" s="122"/>
      <c r="BT248" s="122"/>
      <c r="BX248" s="13"/>
      <c r="BY248" s="122"/>
      <c r="BZ248" s="122"/>
      <c r="CO248" s="144"/>
      <c r="CP248" s="145"/>
    </row>
    <row r="249" spans="1:94" s="57" customFormat="1" ht="45" customHeight="1" x14ac:dyDescent="0.25">
      <c r="A249" s="118"/>
      <c r="B249" s="118"/>
      <c r="C249" s="118"/>
      <c r="D249" s="118"/>
      <c r="E249" s="118"/>
      <c r="F249" s="118"/>
      <c r="G249" s="118"/>
      <c r="H249" s="118"/>
      <c r="I249" s="118"/>
      <c r="J249" s="18" t="str">
        <f t="shared" si="76"/>
        <v/>
      </c>
      <c r="K249" s="18" t="str">
        <f t="shared" si="77"/>
        <v/>
      </c>
      <c r="L249" s="151" t="str">
        <f t="shared" si="78"/>
        <v/>
      </c>
      <c r="M249" s="151" t="str">
        <f t="shared" si="79"/>
        <v/>
      </c>
      <c r="N249" s="119"/>
      <c r="O249" s="120" t="str">
        <f t="shared" si="75"/>
        <v/>
      </c>
      <c r="P249" s="119"/>
      <c r="Q249" s="15" t="str">
        <f t="shared" si="68"/>
        <v/>
      </c>
      <c r="R249" s="15" t="str">
        <f>IF('2014 Quote Calculator'!$AB249="-","-",IF('2014 Quote Calculator'!$AB249="","",ROUNDUP(IF(OR('2014 Quote Calculator'!$E249=$CF$6,'2014 Quote Calculator'!$E249=$CG$6,'2014 Quote Calculator'!$E249=$CH$6,'2014 Quote Calculator'!$E249=$CI$6),'2014 Quote Calculator'!$AB249,(1-$L249)*'2014 Quote Calculator'!$AB249),2)))</f>
        <v/>
      </c>
      <c r="S249" s="15" t="str">
        <f t="shared" si="69"/>
        <v/>
      </c>
      <c r="T249" s="15" t="str">
        <f>IF('2014 Quote Calculator'!$AD249="-","-",IF('2014 Quote Calculator'!$AD249="","",ROUNDUP(IF(OR('2014 Quote Calculator'!$H249=$CF$6,'2014 Quote Calculator'!$H249=$CG$6,'2014 Quote Calculator'!$H249=$CH$6,'2014 Quote Calculator'!$H249=$CI$6),'2014 Quote Calculator'!$AD249,(1-$L249)*'2014 Quote Calculator'!$AD249),2)))</f>
        <v/>
      </c>
      <c r="U249" s="15" t="str">
        <f t="shared" si="70"/>
        <v/>
      </c>
      <c r="V249" s="132"/>
      <c r="W249" s="18" t="str">
        <f t="shared" si="71"/>
        <v/>
      </c>
      <c r="X249" s="18" t="str">
        <f t="shared" si="60"/>
        <v/>
      </c>
      <c r="Y249" s="18" t="str">
        <f t="shared" si="72"/>
        <v/>
      </c>
      <c r="Z249" s="18" t="str">
        <f t="shared" si="61"/>
        <v/>
      </c>
      <c r="AA249" s="18" t="str">
        <f t="shared" si="73"/>
        <v/>
      </c>
      <c r="AB249" s="15" t="str">
        <f t="shared" si="74"/>
        <v/>
      </c>
      <c r="AC249" s="15" t="str">
        <f t="shared" si="62"/>
        <v/>
      </c>
      <c r="AD249" s="15" t="str">
        <f t="shared" si="63"/>
        <v/>
      </c>
      <c r="AE249" s="121"/>
      <c r="AF249" s="8"/>
      <c r="AG249" s="13"/>
      <c r="AH249" s="13"/>
      <c r="AI249" s="13"/>
      <c r="AJ249" s="13"/>
      <c r="AO249" s="13"/>
      <c r="BR249" s="13"/>
      <c r="BS249" s="122"/>
      <c r="BT249" s="122"/>
      <c r="BX249" s="13"/>
      <c r="BY249" s="122"/>
      <c r="BZ249" s="122"/>
      <c r="CO249" s="144"/>
      <c r="CP249" s="145"/>
    </row>
    <row r="250" spans="1:94" s="57" customFormat="1" ht="45" customHeight="1" x14ac:dyDescent="0.25">
      <c r="A250" s="118"/>
      <c r="B250" s="118"/>
      <c r="C250" s="118"/>
      <c r="D250" s="118"/>
      <c r="E250" s="118"/>
      <c r="F250" s="118"/>
      <c r="G250" s="118"/>
      <c r="H250" s="118"/>
      <c r="I250" s="118"/>
      <c r="J250" s="18" t="str">
        <f t="shared" si="76"/>
        <v/>
      </c>
      <c r="K250" s="18" t="str">
        <f t="shared" si="77"/>
        <v/>
      </c>
      <c r="L250" s="151" t="str">
        <f t="shared" si="78"/>
        <v/>
      </c>
      <c r="M250" s="151" t="str">
        <f t="shared" si="79"/>
        <v/>
      </c>
      <c r="N250" s="119"/>
      <c r="O250" s="120" t="str">
        <f t="shared" si="75"/>
        <v/>
      </c>
      <c r="P250" s="119"/>
      <c r="Q250" s="15" t="str">
        <f t="shared" si="68"/>
        <v/>
      </c>
      <c r="R250" s="15" t="str">
        <f>IF('2014 Quote Calculator'!$AB250="-","-",IF('2014 Quote Calculator'!$AB250="","",ROUNDUP(IF(OR('2014 Quote Calculator'!$E250=$CF$6,'2014 Quote Calculator'!$E250=$CG$6,'2014 Quote Calculator'!$E250=$CH$6,'2014 Quote Calculator'!$E250=$CI$6),'2014 Quote Calculator'!$AB250,(1-$L250)*'2014 Quote Calculator'!$AB250),2)))</f>
        <v/>
      </c>
      <c r="S250" s="15" t="str">
        <f t="shared" si="69"/>
        <v/>
      </c>
      <c r="T250" s="15" t="str">
        <f>IF('2014 Quote Calculator'!$AD250="-","-",IF('2014 Quote Calculator'!$AD250="","",ROUNDUP(IF(OR('2014 Quote Calculator'!$H250=$CF$6,'2014 Quote Calculator'!$H250=$CG$6,'2014 Quote Calculator'!$H250=$CH$6,'2014 Quote Calculator'!$H250=$CI$6),'2014 Quote Calculator'!$AD250,(1-$L250)*'2014 Quote Calculator'!$AD250),2)))</f>
        <v/>
      </c>
      <c r="U250" s="15" t="str">
        <f t="shared" si="70"/>
        <v/>
      </c>
      <c r="V250" s="132"/>
      <c r="W250" s="18" t="str">
        <f t="shared" si="71"/>
        <v/>
      </c>
      <c r="X250" s="18" t="str">
        <f t="shared" si="60"/>
        <v/>
      </c>
      <c r="Y250" s="18" t="str">
        <f t="shared" si="72"/>
        <v/>
      </c>
      <c r="Z250" s="18" t="str">
        <f t="shared" si="61"/>
        <v/>
      </c>
      <c r="AA250" s="18" t="str">
        <f t="shared" si="73"/>
        <v/>
      </c>
      <c r="AB250" s="15" t="str">
        <f t="shared" si="74"/>
        <v/>
      </c>
      <c r="AC250" s="15" t="str">
        <f t="shared" si="62"/>
        <v/>
      </c>
      <c r="AD250" s="15" t="str">
        <f t="shared" si="63"/>
        <v/>
      </c>
      <c r="AE250" s="121"/>
      <c r="AF250" s="8"/>
      <c r="AG250" s="13"/>
      <c r="AH250" s="13"/>
      <c r="AI250" s="13"/>
      <c r="AJ250" s="13"/>
      <c r="AO250" s="13"/>
      <c r="BR250" s="13"/>
      <c r="BS250" s="122"/>
      <c r="BT250" s="122"/>
      <c r="BX250" s="13"/>
      <c r="BY250" s="122"/>
      <c r="BZ250" s="122"/>
      <c r="CO250" s="144"/>
      <c r="CP250" s="145"/>
    </row>
    <row r="251" spans="1:94" s="57" customFormat="1" ht="45" customHeight="1" x14ac:dyDescent="0.25">
      <c r="A251" s="118"/>
      <c r="B251" s="118"/>
      <c r="C251" s="118"/>
      <c r="D251" s="118"/>
      <c r="E251" s="118"/>
      <c r="F251" s="118"/>
      <c r="G251" s="118"/>
      <c r="H251" s="118"/>
      <c r="I251" s="118"/>
      <c r="J251" s="18" t="str">
        <f t="shared" si="76"/>
        <v/>
      </c>
      <c r="K251" s="18" t="str">
        <f t="shared" si="77"/>
        <v/>
      </c>
      <c r="L251" s="151" t="str">
        <f t="shared" si="78"/>
        <v/>
      </c>
      <c r="M251" s="151" t="str">
        <f t="shared" si="79"/>
        <v/>
      </c>
      <c r="N251" s="119"/>
      <c r="O251" s="120" t="str">
        <f t="shared" si="75"/>
        <v/>
      </c>
      <c r="P251" s="119"/>
      <c r="Q251" s="15" t="str">
        <f t="shared" si="68"/>
        <v/>
      </c>
      <c r="R251" s="15" t="str">
        <f>IF('2014 Quote Calculator'!$AB251="-","-",IF('2014 Quote Calculator'!$AB251="","",ROUNDUP(IF(OR('2014 Quote Calculator'!$E251=$CF$6,'2014 Quote Calculator'!$E251=$CG$6,'2014 Quote Calculator'!$E251=$CH$6,'2014 Quote Calculator'!$E251=$CI$6),'2014 Quote Calculator'!$AB251,(1-$L251)*'2014 Quote Calculator'!$AB251),2)))</f>
        <v/>
      </c>
      <c r="S251" s="15" t="str">
        <f t="shared" si="69"/>
        <v/>
      </c>
      <c r="T251" s="15" t="str">
        <f>IF('2014 Quote Calculator'!$AD251="-","-",IF('2014 Quote Calculator'!$AD251="","",ROUNDUP(IF(OR('2014 Quote Calculator'!$H251=$CF$6,'2014 Quote Calculator'!$H251=$CG$6,'2014 Quote Calculator'!$H251=$CH$6,'2014 Quote Calculator'!$H251=$CI$6),'2014 Quote Calculator'!$AD251,(1-$L251)*'2014 Quote Calculator'!$AD251),2)))</f>
        <v/>
      </c>
      <c r="U251" s="15" t="str">
        <f t="shared" si="70"/>
        <v/>
      </c>
      <c r="V251" s="132"/>
      <c r="W251" s="18" t="str">
        <f t="shared" si="71"/>
        <v/>
      </c>
      <c r="X251" s="18" t="str">
        <f t="shared" si="60"/>
        <v/>
      </c>
      <c r="Y251" s="18" t="str">
        <f t="shared" si="72"/>
        <v/>
      </c>
      <c r="Z251" s="18" t="str">
        <f t="shared" si="61"/>
        <v/>
      </c>
      <c r="AA251" s="18" t="str">
        <f t="shared" si="73"/>
        <v/>
      </c>
      <c r="AB251" s="15" t="str">
        <f t="shared" si="74"/>
        <v/>
      </c>
      <c r="AC251" s="15" t="str">
        <f t="shared" si="62"/>
        <v/>
      </c>
      <c r="AD251" s="15" t="str">
        <f t="shared" si="63"/>
        <v/>
      </c>
      <c r="AE251" s="121"/>
      <c r="AF251" s="8"/>
      <c r="AG251" s="13"/>
      <c r="AH251" s="13"/>
      <c r="AI251" s="13"/>
      <c r="AJ251" s="13"/>
      <c r="AO251" s="13"/>
      <c r="BR251" s="13"/>
      <c r="BS251" s="122"/>
      <c r="BT251" s="122"/>
      <c r="BX251" s="13"/>
      <c r="BY251" s="122"/>
      <c r="BZ251" s="122"/>
      <c r="CO251" s="144"/>
      <c r="CP251" s="145"/>
    </row>
    <row r="252" spans="1:94" s="57" customFormat="1" ht="45" customHeight="1" x14ac:dyDescent="0.25">
      <c r="A252" s="118"/>
      <c r="B252" s="118"/>
      <c r="C252" s="118"/>
      <c r="D252" s="118"/>
      <c r="E252" s="118"/>
      <c r="F252" s="118"/>
      <c r="G252" s="118"/>
      <c r="H252" s="118"/>
      <c r="I252" s="118"/>
      <c r="J252" s="18" t="str">
        <f t="shared" si="76"/>
        <v/>
      </c>
      <c r="K252" s="18" t="str">
        <f t="shared" si="77"/>
        <v/>
      </c>
      <c r="L252" s="151" t="str">
        <f t="shared" si="78"/>
        <v/>
      </c>
      <c r="M252" s="151" t="str">
        <f t="shared" si="79"/>
        <v/>
      </c>
      <c r="N252" s="119"/>
      <c r="O252" s="120" t="str">
        <f t="shared" si="75"/>
        <v/>
      </c>
      <c r="P252" s="119"/>
      <c r="Q252" s="15" t="str">
        <f t="shared" si="68"/>
        <v/>
      </c>
      <c r="R252" s="15" t="str">
        <f>IF('2014 Quote Calculator'!$AB252="-","-",IF('2014 Quote Calculator'!$AB252="","",ROUNDUP(IF(OR('2014 Quote Calculator'!$E252=$CF$6,'2014 Quote Calculator'!$E252=$CG$6,'2014 Quote Calculator'!$E252=$CH$6,'2014 Quote Calculator'!$E252=$CI$6),'2014 Quote Calculator'!$AB252,(1-$L252)*'2014 Quote Calculator'!$AB252),2)))</f>
        <v/>
      </c>
      <c r="S252" s="15" t="str">
        <f t="shared" si="69"/>
        <v/>
      </c>
      <c r="T252" s="15" t="str">
        <f>IF('2014 Quote Calculator'!$AD252="-","-",IF('2014 Quote Calculator'!$AD252="","",ROUNDUP(IF(OR('2014 Quote Calculator'!$H252=$CF$6,'2014 Quote Calculator'!$H252=$CG$6,'2014 Quote Calculator'!$H252=$CH$6,'2014 Quote Calculator'!$H252=$CI$6),'2014 Quote Calculator'!$AD252,(1-$L252)*'2014 Quote Calculator'!$AD252),2)))</f>
        <v/>
      </c>
      <c r="U252" s="15" t="str">
        <f t="shared" si="70"/>
        <v/>
      </c>
      <c r="V252" s="132"/>
      <c r="W252" s="18" t="str">
        <f t="shared" si="71"/>
        <v/>
      </c>
      <c r="X252" s="18" t="str">
        <f t="shared" si="60"/>
        <v/>
      </c>
      <c r="Y252" s="18" t="str">
        <f t="shared" si="72"/>
        <v/>
      </c>
      <c r="Z252" s="18" t="str">
        <f t="shared" si="61"/>
        <v/>
      </c>
      <c r="AA252" s="18" t="str">
        <f t="shared" si="73"/>
        <v/>
      </c>
      <c r="AB252" s="15" t="str">
        <f t="shared" si="74"/>
        <v/>
      </c>
      <c r="AC252" s="15" t="str">
        <f t="shared" si="62"/>
        <v/>
      </c>
      <c r="AD252" s="15" t="str">
        <f t="shared" si="63"/>
        <v/>
      </c>
      <c r="AE252" s="121"/>
      <c r="AF252" s="8"/>
      <c r="AG252" s="13"/>
      <c r="AH252" s="13"/>
      <c r="AI252" s="13"/>
      <c r="AJ252" s="13"/>
      <c r="AO252" s="13"/>
      <c r="BR252" s="13"/>
      <c r="BS252" s="122"/>
      <c r="BT252" s="122"/>
      <c r="BX252" s="13"/>
      <c r="BY252" s="122"/>
      <c r="BZ252" s="122"/>
      <c r="CO252" s="144"/>
      <c r="CP252" s="145"/>
    </row>
    <row r="253" spans="1:94" s="57" customFormat="1" ht="45" customHeight="1" x14ac:dyDescent="0.25">
      <c r="A253" s="118"/>
      <c r="B253" s="118"/>
      <c r="C253" s="118"/>
      <c r="D253" s="118"/>
      <c r="E253" s="118"/>
      <c r="F253" s="118"/>
      <c r="G253" s="118"/>
      <c r="H253" s="118"/>
      <c r="I253" s="118"/>
      <c r="J253" s="18" t="str">
        <f t="shared" si="76"/>
        <v/>
      </c>
      <c r="K253" s="18" t="str">
        <f t="shared" si="77"/>
        <v/>
      </c>
      <c r="L253" s="151" t="str">
        <f t="shared" si="78"/>
        <v/>
      </c>
      <c r="M253" s="151" t="str">
        <f t="shared" si="79"/>
        <v/>
      </c>
      <c r="N253" s="119"/>
      <c r="O253" s="120" t="str">
        <f t="shared" si="75"/>
        <v/>
      </c>
      <c r="P253" s="119"/>
      <c r="Q253" s="15" t="str">
        <f t="shared" si="68"/>
        <v/>
      </c>
      <c r="R253" s="15" t="str">
        <f>IF('2014 Quote Calculator'!$AB253="-","-",IF('2014 Quote Calculator'!$AB253="","",ROUNDUP(IF(OR('2014 Quote Calculator'!$E253=$CF$6,'2014 Quote Calculator'!$E253=$CG$6,'2014 Quote Calculator'!$E253=$CH$6,'2014 Quote Calculator'!$E253=$CI$6),'2014 Quote Calculator'!$AB253,(1-$L253)*'2014 Quote Calculator'!$AB253),2)))</f>
        <v/>
      </c>
      <c r="S253" s="15" t="str">
        <f t="shared" si="69"/>
        <v/>
      </c>
      <c r="T253" s="15" t="str">
        <f>IF('2014 Quote Calculator'!$AD253="-","-",IF('2014 Quote Calculator'!$AD253="","",ROUNDUP(IF(OR('2014 Quote Calculator'!$H253=$CF$6,'2014 Quote Calculator'!$H253=$CG$6,'2014 Quote Calculator'!$H253=$CH$6,'2014 Quote Calculator'!$H253=$CI$6),'2014 Quote Calculator'!$AD253,(1-$L253)*'2014 Quote Calculator'!$AD253),2)))</f>
        <v/>
      </c>
      <c r="U253" s="15" t="str">
        <f t="shared" si="70"/>
        <v/>
      </c>
      <c r="V253" s="132"/>
      <c r="W253" s="18" t="str">
        <f t="shared" si="71"/>
        <v/>
      </c>
      <c r="X253" s="18" t="str">
        <f t="shared" si="60"/>
        <v/>
      </c>
      <c r="Y253" s="18" t="str">
        <f t="shared" si="72"/>
        <v/>
      </c>
      <c r="Z253" s="18" t="str">
        <f t="shared" si="61"/>
        <v/>
      </c>
      <c r="AA253" s="18" t="str">
        <f t="shared" si="73"/>
        <v/>
      </c>
      <c r="AB253" s="15" t="str">
        <f t="shared" si="74"/>
        <v/>
      </c>
      <c r="AC253" s="15" t="str">
        <f t="shared" si="62"/>
        <v/>
      </c>
      <c r="AD253" s="15" t="str">
        <f t="shared" si="63"/>
        <v/>
      </c>
      <c r="AE253" s="121"/>
      <c r="AF253" s="8"/>
      <c r="AG253" s="13"/>
      <c r="AH253" s="13"/>
      <c r="AI253" s="13"/>
      <c r="AJ253" s="13"/>
      <c r="AO253" s="13"/>
      <c r="BR253" s="13"/>
      <c r="BS253" s="122"/>
      <c r="BT253" s="122"/>
      <c r="BX253" s="13"/>
      <c r="BY253" s="122"/>
      <c r="BZ253" s="122"/>
      <c r="CO253" s="144"/>
      <c r="CP253" s="145"/>
    </row>
    <row r="254" spans="1:94" s="57" customFormat="1" ht="45" customHeight="1" x14ac:dyDescent="0.25">
      <c r="A254" s="118"/>
      <c r="B254" s="118"/>
      <c r="C254" s="118"/>
      <c r="D254" s="118"/>
      <c r="E254" s="118"/>
      <c r="F254" s="118"/>
      <c r="G254" s="118"/>
      <c r="H254" s="118"/>
      <c r="I254" s="118"/>
      <c r="J254" s="18" t="str">
        <f t="shared" si="76"/>
        <v/>
      </c>
      <c r="K254" s="18" t="str">
        <f t="shared" si="77"/>
        <v/>
      </c>
      <c r="L254" s="151"/>
      <c r="M254" s="151"/>
      <c r="N254" s="119"/>
      <c r="O254" s="120" t="str">
        <f t="shared" si="75"/>
        <v/>
      </c>
      <c r="P254" s="119"/>
      <c r="Q254" s="15" t="str">
        <f t="shared" si="68"/>
        <v/>
      </c>
      <c r="R254" s="15" t="str">
        <f>IF('2014 Quote Calculator'!$AB254="-","-",IF('2014 Quote Calculator'!$AB254="","",ROUNDUP(IF(OR('2014 Quote Calculator'!$E254=$CF$6,'2014 Quote Calculator'!$E254=$CG$6,'2014 Quote Calculator'!$E254=$CH$6,'2014 Quote Calculator'!$E254=$CI$6),'2014 Quote Calculator'!$AB254,(1-$L254)*'2014 Quote Calculator'!$AB254),2)))</f>
        <v/>
      </c>
      <c r="S254" s="15" t="str">
        <f t="shared" si="69"/>
        <v/>
      </c>
      <c r="T254" s="15" t="str">
        <f>IF('2014 Quote Calculator'!$AD254="-","-",IF('2014 Quote Calculator'!$AD254="","",ROUNDUP(IF(OR('2014 Quote Calculator'!$H254=$CF$6,'2014 Quote Calculator'!$H254=$CG$6,'2014 Quote Calculator'!$H254=$CH$6,'2014 Quote Calculator'!$H254=$CI$6),'2014 Quote Calculator'!$AD254,(1-$L254)*'2014 Quote Calculator'!$AD254),2)))</f>
        <v/>
      </c>
      <c r="U254" s="15" t="str">
        <f t="shared" si="70"/>
        <v/>
      </c>
      <c r="V254" s="132"/>
      <c r="W254" s="18" t="str">
        <f t="shared" si="71"/>
        <v/>
      </c>
      <c r="X254" s="18" t="str">
        <f t="shared" si="60"/>
        <v/>
      </c>
      <c r="Y254" s="18" t="str">
        <f t="shared" si="72"/>
        <v/>
      </c>
      <c r="Z254" s="18" t="str">
        <f t="shared" si="61"/>
        <v/>
      </c>
      <c r="AA254" s="18" t="str">
        <f t="shared" si="73"/>
        <v/>
      </c>
      <c r="AB254" s="15" t="str">
        <f t="shared" si="74"/>
        <v/>
      </c>
      <c r="AC254" s="15" t="str">
        <f t="shared" si="62"/>
        <v/>
      </c>
      <c r="AD254" s="15" t="str">
        <f t="shared" si="63"/>
        <v/>
      </c>
      <c r="AE254" s="121"/>
      <c r="AF254" s="8"/>
      <c r="AG254" s="13"/>
      <c r="AH254" s="13"/>
      <c r="AI254" s="13"/>
      <c r="AJ254" s="13"/>
      <c r="AO254" s="13"/>
      <c r="BR254" s="13"/>
      <c r="BS254" s="122"/>
      <c r="BT254" s="122"/>
      <c r="BX254" s="13"/>
      <c r="BY254" s="122"/>
      <c r="BZ254" s="122"/>
      <c r="CO254" s="144"/>
      <c r="CP254" s="145"/>
    </row>
    <row r="255" spans="1:94" s="57" customFormat="1" ht="45" customHeight="1" x14ac:dyDescent="0.25">
      <c r="A255" s="118"/>
      <c r="B255" s="118"/>
      <c r="C255" s="118"/>
      <c r="D255" s="118"/>
      <c r="E255" s="118"/>
      <c r="F255" s="118"/>
      <c r="G255" s="118"/>
      <c r="H255" s="118"/>
      <c r="I255" s="118"/>
      <c r="J255" s="18" t="str">
        <f t="shared" si="76"/>
        <v/>
      </c>
      <c r="K255" s="18" t="str">
        <f t="shared" si="77"/>
        <v/>
      </c>
      <c r="L255" s="151"/>
      <c r="M255" s="151"/>
      <c r="N255" s="119"/>
      <c r="O255" s="120" t="str">
        <f t="shared" si="75"/>
        <v/>
      </c>
      <c r="P255" s="119"/>
      <c r="Q255" s="15" t="str">
        <f t="shared" si="68"/>
        <v/>
      </c>
      <c r="R255" s="15" t="str">
        <f>IF('2014 Quote Calculator'!$AB255="-","-",IF('2014 Quote Calculator'!$AB255="","",ROUNDUP(IF(OR('2014 Quote Calculator'!$E255=$CF$6,'2014 Quote Calculator'!$E255=$CG$6,'2014 Quote Calculator'!$E255=$CH$6,'2014 Quote Calculator'!$E255=$CI$6),'2014 Quote Calculator'!$AB255,(1-$L255)*'2014 Quote Calculator'!$AB255),2)))</f>
        <v/>
      </c>
      <c r="S255" s="15" t="str">
        <f t="shared" si="69"/>
        <v/>
      </c>
      <c r="T255" s="15" t="str">
        <f>IF('2014 Quote Calculator'!$AD255="-","-",IF('2014 Quote Calculator'!$AD255="","",ROUNDUP(IF(OR('2014 Quote Calculator'!$H255=$CF$6,'2014 Quote Calculator'!$H255=$CG$6,'2014 Quote Calculator'!$H255=$CH$6,'2014 Quote Calculator'!$H255=$CI$6),'2014 Quote Calculator'!$AD255,(1-$L255)*'2014 Quote Calculator'!$AD255),2)))</f>
        <v/>
      </c>
      <c r="U255" s="15" t="str">
        <f t="shared" si="70"/>
        <v/>
      </c>
      <c r="V255" s="132"/>
      <c r="W255" s="18" t="str">
        <f t="shared" si="71"/>
        <v/>
      </c>
      <c r="X255" s="18" t="str">
        <f t="shared" si="60"/>
        <v/>
      </c>
      <c r="Y255" s="18" t="str">
        <f t="shared" si="72"/>
        <v/>
      </c>
      <c r="Z255" s="18" t="str">
        <f t="shared" si="61"/>
        <v/>
      </c>
      <c r="AA255" s="18" t="str">
        <f t="shared" si="73"/>
        <v/>
      </c>
      <c r="AB255" s="15" t="str">
        <f t="shared" si="74"/>
        <v/>
      </c>
      <c r="AC255" s="15" t="str">
        <f t="shared" si="62"/>
        <v/>
      </c>
      <c r="AD255" s="15" t="str">
        <f t="shared" si="63"/>
        <v/>
      </c>
      <c r="AE255" s="121"/>
      <c r="AF255" s="8"/>
      <c r="AG255" s="13"/>
      <c r="AH255" s="13"/>
      <c r="AI255" s="13"/>
      <c r="AJ255" s="13"/>
      <c r="AO255" s="13"/>
      <c r="BR255" s="13"/>
      <c r="BS255" s="122"/>
      <c r="BT255" s="122"/>
      <c r="BX255" s="13"/>
      <c r="BY255" s="122"/>
      <c r="BZ255" s="122"/>
      <c r="CO255" s="144"/>
      <c r="CP255" s="145"/>
    </row>
    <row r="256" spans="1:94" s="57" customFormat="1" ht="45" customHeight="1" x14ac:dyDescent="0.25">
      <c r="A256" s="118"/>
      <c r="B256" s="118"/>
      <c r="C256" s="118"/>
      <c r="D256" s="118"/>
      <c r="E256" s="118"/>
      <c r="F256" s="118"/>
      <c r="G256" s="118"/>
      <c r="H256" s="118"/>
      <c r="I256" s="118"/>
      <c r="J256" s="18" t="str">
        <f t="shared" si="76"/>
        <v/>
      </c>
      <c r="K256" s="18" t="str">
        <f t="shared" si="77"/>
        <v/>
      </c>
      <c r="L256" s="151"/>
      <c r="M256" s="151"/>
      <c r="N256" s="119"/>
      <c r="O256" s="120" t="str">
        <f t="shared" si="75"/>
        <v/>
      </c>
      <c r="P256" s="119"/>
      <c r="Q256" s="15" t="str">
        <f t="shared" si="68"/>
        <v/>
      </c>
      <c r="R256" s="15" t="str">
        <f>IF('2014 Quote Calculator'!$AB256="-","-",IF('2014 Quote Calculator'!$AB256="","",ROUNDUP(IF(OR('2014 Quote Calculator'!$E256=$CF$6,'2014 Quote Calculator'!$E256=$CG$6,'2014 Quote Calculator'!$E256=$CH$6,'2014 Quote Calculator'!$E256=$CI$6),'2014 Quote Calculator'!$AB256,(1-$L256)*'2014 Quote Calculator'!$AB256),2)))</f>
        <v/>
      </c>
      <c r="S256" s="15" t="str">
        <f t="shared" si="69"/>
        <v/>
      </c>
      <c r="T256" s="15" t="str">
        <f>IF('2014 Quote Calculator'!$AD256="-","-",IF('2014 Quote Calculator'!$AD256="","",ROUNDUP(IF(OR('2014 Quote Calculator'!$H256=$CF$6,'2014 Quote Calculator'!$H256=$CG$6,'2014 Quote Calculator'!$H256=$CH$6,'2014 Quote Calculator'!$H256=$CI$6),'2014 Quote Calculator'!$AD256,(1-$L256)*'2014 Quote Calculator'!$AD256),2)))</f>
        <v/>
      </c>
      <c r="U256" s="15" t="str">
        <f t="shared" si="70"/>
        <v/>
      </c>
      <c r="V256" s="132"/>
      <c r="W256" s="18" t="str">
        <f t="shared" si="71"/>
        <v/>
      </c>
      <c r="X256" s="18" t="str">
        <f t="shared" si="60"/>
        <v/>
      </c>
      <c r="Y256" s="18" t="str">
        <f t="shared" si="72"/>
        <v/>
      </c>
      <c r="Z256" s="18" t="str">
        <f t="shared" si="61"/>
        <v/>
      </c>
      <c r="AA256" s="18" t="str">
        <f t="shared" si="73"/>
        <v/>
      </c>
      <c r="AB256" s="15" t="str">
        <f t="shared" si="74"/>
        <v/>
      </c>
      <c r="AC256" s="15" t="str">
        <f t="shared" si="62"/>
        <v/>
      </c>
      <c r="AD256" s="15" t="str">
        <f t="shared" si="63"/>
        <v/>
      </c>
      <c r="AE256" s="121"/>
      <c r="AF256" s="8"/>
      <c r="AG256" s="13"/>
      <c r="AH256" s="13"/>
      <c r="AI256" s="13"/>
      <c r="AJ256" s="13"/>
      <c r="AO256" s="13"/>
      <c r="BR256" s="13"/>
      <c r="BS256" s="122"/>
      <c r="BT256" s="122"/>
      <c r="BX256" s="13"/>
      <c r="BY256" s="122"/>
      <c r="BZ256" s="122"/>
      <c r="CO256" s="144"/>
      <c r="CP256" s="145"/>
    </row>
    <row r="257" spans="1:94" s="57" customFormat="1" ht="45" customHeight="1" x14ac:dyDescent="0.25">
      <c r="A257" s="118"/>
      <c r="B257" s="118"/>
      <c r="C257" s="118"/>
      <c r="D257" s="118"/>
      <c r="E257" s="118"/>
      <c r="F257" s="118"/>
      <c r="G257" s="118"/>
      <c r="H257" s="118"/>
      <c r="I257" s="118"/>
      <c r="J257" s="18" t="str">
        <f t="shared" si="76"/>
        <v/>
      </c>
      <c r="K257" s="18" t="str">
        <f t="shared" si="77"/>
        <v/>
      </c>
      <c r="L257" s="151"/>
      <c r="M257" s="151"/>
      <c r="N257" s="119"/>
      <c r="O257" s="120" t="str">
        <f t="shared" si="75"/>
        <v/>
      </c>
      <c r="P257" s="119"/>
      <c r="Q257" s="15" t="str">
        <f t="shared" si="68"/>
        <v/>
      </c>
      <c r="R257" s="15" t="str">
        <f>IF('2014 Quote Calculator'!$AB257="-","-",IF('2014 Quote Calculator'!$AB257="","",ROUNDUP(IF(OR('2014 Quote Calculator'!$E257=$CF$6,'2014 Quote Calculator'!$E257=$CG$6,'2014 Quote Calculator'!$E257=$CH$6,'2014 Quote Calculator'!$E257=$CI$6),'2014 Quote Calculator'!$AB257,(1-$L257)*'2014 Quote Calculator'!$AB257),2)))</f>
        <v/>
      </c>
      <c r="S257" s="15" t="str">
        <f t="shared" si="69"/>
        <v/>
      </c>
      <c r="T257" s="15" t="str">
        <f>IF('2014 Quote Calculator'!$AD257="-","-",IF('2014 Quote Calculator'!$AD257="","",ROUNDUP(IF(OR('2014 Quote Calculator'!$H257=$CF$6,'2014 Quote Calculator'!$H257=$CG$6,'2014 Quote Calculator'!$H257=$CH$6,'2014 Quote Calculator'!$H257=$CI$6),'2014 Quote Calculator'!$AD257,(1-$L257)*'2014 Quote Calculator'!$AD257),2)))</f>
        <v/>
      </c>
      <c r="U257" s="15" t="str">
        <f t="shared" si="70"/>
        <v/>
      </c>
      <c r="V257" s="132"/>
      <c r="W257" s="18" t="str">
        <f t="shared" si="71"/>
        <v/>
      </c>
      <c r="X257" s="18" t="str">
        <f t="shared" si="60"/>
        <v/>
      </c>
      <c r="Y257" s="18" t="str">
        <f t="shared" si="72"/>
        <v/>
      </c>
      <c r="Z257" s="18" t="str">
        <f t="shared" si="61"/>
        <v/>
      </c>
      <c r="AA257" s="18" t="str">
        <f t="shared" si="73"/>
        <v/>
      </c>
      <c r="AB257" s="15" t="str">
        <f t="shared" si="74"/>
        <v/>
      </c>
      <c r="AC257" s="15" t="str">
        <f t="shared" si="62"/>
        <v/>
      </c>
      <c r="AD257" s="15" t="str">
        <f t="shared" si="63"/>
        <v/>
      </c>
      <c r="AE257" s="121"/>
      <c r="AF257" s="8"/>
      <c r="AG257" s="13"/>
      <c r="AH257" s="13"/>
      <c r="AI257" s="13"/>
      <c r="AJ257" s="13"/>
      <c r="AO257" s="13"/>
      <c r="BR257" s="13"/>
      <c r="BS257" s="122"/>
      <c r="BT257" s="122"/>
      <c r="BX257" s="13"/>
      <c r="BY257" s="122"/>
      <c r="BZ257" s="122"/>
      <c r="CO257" s="144"/>
      <c r="CP257" s="145"/>
    </row>
    <row r="258" spans="1:94" s="57" customFormat="1" ht="45" customHeight="1" x14ac:dyDescent="0.25">
      <c r="A258" s="118"/>
      <c r="B258" s="118"/>
      <c r="C258" s="118"/>
      <c r="D258" s="118"/>
      <c r="E258" s="118"/>
      <c r="F258" s="118"/>
      <c r="G258" s="118"/>
      <c r="H258" s="118"/>
      <c r="I258" s="118"/>
      <c r="J258" s="18" t="str">
        <f t="shared" si="76"/>
        <v/>
      </c>
      <c r="K258" s="18" t="str">
        <f t="shared" si="77"/>
        <v/>
      </c>
      <c r="L258" s="151"/>
      <c r="M258" s="151"/>
      <c r="N258" s="119"/>
      <c r="O258" s="120" t="str">
        <f t="shared" si="75"/>
        <v/>
      </c>
      <c r="P258" s="119"/>
      <c r="Q258" s="15" t="str">
        <f t="shared" si="68"/>
        <v/>
      </c>
      <c r="R258" s="15" t="str">
        <f>IF('2014 Quote Calculator'!$AB258="-","-",IF('2014 Quote Calculator'!$AB258="","",ROUNDUP(IF(OR('2014 Quote Calculator'!$E258=$CF$6,'2014 Quote Calculator'!$E258=$CG$6,'2014 Quote Calculator'!$E258=$CH$6,'2014 Quote Calculator'!$E258=$CI$6),'2014 Quote Calculator'!$AB258,(1-$L258)*'2014 Quote Calculator'!$AB258),2)))</f>
        <v/>
      </c>
      <c r="S258" s="15" t="str">
        <f t="shared" si="69"/>
        <v/>
      </c>
      <c r="T258" s="15" t="str">
        <f>IF('2014 Quote Calculator'!$AD258="-","-",IF('2014 Quote Calculator'!$AD258="","",ROUNDUP(IF(OR('2014 Quote Calculator'!$H258=$CF$6,'2014 Quote Calculator'!$H258=$CG$6,'2014 Quote Calculator'!$H258=$CH$6,'2014 Quote Calculator'!$H258=$CI$6),'2014 Quote Calculator'!$AD258,(1-$L258)*'2014 Quote Calculator'!$AD258),2)))</f>
        <v/>
      </c>
      <c r="U258" s="15" t="str">
        <f t="shared" si="70"/>
        <v/>
      </c>
      <c r="V258" s="132"/>
      <c r="W258" s="18" t="str">
        <f t="shared" si="71"/>
        <v/>
      </c>
      <c r="X258" s="18" t="str">
        <f t="shared" si="60"/>
        <v/>
      </c>
      <c r="Y258" s="18" t="str">
        <f t="shared" si="72"/>
        <v/>
      </c>
      <c r="Z258" s="18" t="str">
        <f t="shared" si="61"/>
        <v/>
      </c>
      <c r="AA258" s="18" t="str">
        <f t="shared" si="73"/>
        <v/>
      </c>
      <c r="AB258" s="15" t="str">
        <f t="shared" si="74"/>
        <v/>
      </c>
      <c r="AC258" s="15" t="str">
        <f t="shared" si="62"/>
        <v/>
      </c>
      <c r="AD258" s="15" t="str">
        <f t="shared" si="63"/>
        <v/>
      </c>
      <c r="AE258" s="121"/>
      <c r="AF258" s="8"/>
      <c r="AG258" s="13"/>
      <c r="AH258" s="13"/>
      <c r="AI258" s="13"/>
      <c r="AJ258" s="13"/>
      <c r="AO258" s="13"/>
      <c r="BR258" s="13"/>
      <c r="BS258" s="122"/>
      <c r="BT258" s="122"/>
      <c r="BX258" s="13"/>
      <c r="BY258" s="122"/>
      <c r="BZ258" s="122"/>
      <c r="CO258" s="144"/>
      <c r="CP258" s="145"/>
    </row>
    <row r="259" spans="1:94" s="57" customFormat="1" ht="45" customHeight="1" x14ac:dyDescent="0.25">
      <c r="A259" s="118"/>
      <c r="B259" s="118"/>
      <c r="C259" s="118"/>
      <c r="D259" s="118"/>
      <c r="E259" s="118"/>
      <c r="F259" s="118"/>
      <c r="G259" s="118"/>
      <c r="H259" s="118"/>
      <c r="I259" s="118"/>
      <c r="J259" s="18" t="str">
        <f t="shared" si="76"/>
        <v/>
      </c>
      <c r="K259" s="18" t="str">
        <f t="shared" si="77"/>
        <v/>
      </c>
      <c r="L259" s="151"/>
      <c r="M259" s="151"/>
      <c r="N259" s="119"/>
      <c r="O259" s="120" t="str">
        <f t="shared" si="75"/>
        <v/>
      </c>
      <c r="P259" s="119"/>
      <c r="Q259" s="15" t="str">
        <f t="shared" si="68"/>
        <v/>
      </c>
      <c r="R259" s="15" t="str">
        <f>IF('2014 Quote Calculator'!$AB259="-","-",IF('2014 Quote Calculator'!$AB259="","",ROUNDUP(IF(OR('2014 Quote Calculator'!$E259=$CF$6,'2014 Quote Calculator'!$E259=$CG$6,'2014 Quote Calculator'!$E259=$CH$6,'2014 Quote Calculator'!$E259=$CI$6),'2014 Quote Calculator'!$AB259,(1-$L259)*'2014 Quote Calculator'!$AB259),2)))</f>
        <v/>
      </c>
      <c r="S259" s="15" t="str">
        <f t="shared" si="69"/>
        <v/>
      </c>
      <c r="T259" s="15" t="str">
        <f>IF('2014 Quote Calculator'!$AD259="-","-",IF('2014 Quote Calculator'!$AD259="","",ROUNDUP(IF(OR('2014 Quote Calculator'!$H259=$CF$6,'2014 Quote Calculator'!$H259=$CG$6,'2014 Quote Calculator'!$H259=$CH$6,'2014 Quote Calculator'!$H259=$CI$6),'2014 Quote Calculator'!$AD259,(1-$L259)*'2014 Quote Calculator'!$AD259),2)))</f>
        <v/>
      </c>
      <c r="U259" s="15" t="str">
        <f t="shared" si="70"/>
        <v/>
      </c>
      <c r="V259" s="132"/>
      <c r="W259" s="18" t="str">
        <f t="shared" si="71"/>
        <v/>
      </c>
      <c r="X259" s="18" t="str">
        <f t="shared" si="60"/>
        <v/>
      </c>
      <c r="Y259" s="18" t="str">
        <f t="shared" si="72"/>
        <v/>
      </c>
      <c r="Z259" s="18" t="str">
        <f t="shared" si="61"/>
        <v/>
      </c>
      <c r="AA259" s="18" t="str">
        <f t="shared" si="73"/>
        <v/>
      </c>
      <c r="AB259" s="15" t="str">
        <f t="shared" si="74"/>
        <v/>
      </c>
      <c r="AC259" s="15" t="str">
        <f t="shared" si="62"/>
        <v/>
      </c>
      <c r="AD259" s="15" t="str">
        <f t="shared" si="63"/>
        <v/>
      </c>
      <c r="AE259" s="121"/>
      <c r="AF259" s="8"/>
      <c r="AG259" s="13"/>
      <c r="AH259" s="13"/>
      <c r="AI259" s="13"/>
      <c r="AJ259" s="13"/>
      <c r="AO259" s="13"/>
      <c r="BR259" s="13"/>
      <c r="BS259" s="122"/>
      <c r="BT259" s="122"/>
      <c r="BX259" s="13"/>
      <c r="BY259" s="122"/>
      <c r="BZ259" s="122"/>
      <c r="CO259" s="144"/>
      <c r="CP259" s="145"/>
    </row>
    <row r="260" spans="1:94" s="57" customFormat="1" ht="45" customHeight="1" x14ac:dyDescent="0.25">
      <c r="A260" s="118"/>
      <c r="B260" s="118"/>
      <c r="C260" s="118"/>
      <c r="D260" s="118"/>
      <c r="E260" s="118"/>
      <c r="F260" s="118"/>
      <c r="G260" s="118"/>
      <c r="H260" s="118"/>
      <c r="I260" s="118"/>
      <c r="J260" s="18" t="str">
        <f t="shared" si="76"/>
        <v/>
      </c>
      <c r="K260" s="18" t="str">
        <f t="shared" si="77"/>
        <v/>
      </c>
      <c r="L260" s="151"/>
      <c r="M260" s="151"/>
      <c r="N260" s="119"/>
      <c r="O260" s="120" t="str">
        <f t="shared" si="75"/>
        <v/>
      </c>
      <c r="P260" s="119"/>
      <c r="Q260" s="15" t="str">
        <f t="shared" si="68"/>
        <v/>
      </c>
      <c r="R260" s="15" t="str">
        <f>IF('2014 Quote Calculator'!$AB260="-","-",IF('2014 Quote Calculator'!$AB260="","",ROUNDUP(IF(OR('2014 Quote Calculator'!$E260=$CF$6,'2014 Quote Calculator'!$E260=$CG$6,'2014 Quote Calculator'!$E260=$CH$6,'2014 Quote Calculator'!$E260=$CI$6),'2014 Quote Calculator'!$AB260,(1-$L260)*'2014 Quote Calculator'!$AB260),2)))</f>
        <v/>
      </c>
      <c r="S260" s="15" t="str">
        <f t="shared" si="69"/>
        <v/>
      </c>
      <c r="T260" s="15" t="str">
        <f>IF('2014 Quote Calculator'!$AD260="-","-",IF('2014 Quote Calculator'!$AD260="","",ROUNDUP(IF(OR('2014 Quote Calculator'!$H260=$CF$6,'2014 Quote Calculator'!$H260=$CG$6,'2014 Quote Calculator'!$H260=$CH$6,'2014 Quote Calculator'!$H260=$CI$6),'2014 Quote Calculator'!$AD260,(1-$L260)*'2014 Quote Calculator'!$AD260),2)))</f>
        <v/>
      </c>
      <c r="U260" s="15" t="str">
        <f t="shared" si="70"/>
        <v/>
      </c>
      <c r="V260" s="132"/>
      <c r="W260" s="18" t="str">
        <f t="shared" si="71"/>
        <v/>
      </c>
      <c r="X260" s="18" t="str">
        <f t="shared" si="60"/>
        <v/>
      </c>
      <c r="Y260" s="18" t="str">
        <f t="shared" si="72"/>
        <v/>
      </c>
      <c r="Z260" s="18" t="str">
        <f t="shared" si="61"/>
        <v/>
      </c>
      <c r="AA260" s="18" t="str">
        <f t="shared" si="73"/>
        <v/>
      </c>
      <c r="AB260" s="15" t="str">
        <f t="shared" si="74"/>
        <v/>
      </c>
      <c r="AC260" s="15" t="str">
        <f t="shared" si="62"/>
        <v/>
      </c>
      <c r="AD260" s="15" t="str">
        <f t="shared" si="63"/>
        <v/>
      </c>
      <c r="AE260" s="121"/>
      <c r="AF260" s="8"/>
      <c r="AG260" s="13"/>
      <c r="AH260" s="13"/>
      <c r="AI260" s="13"/>
      <c r="AJ260" s="13"/>
      <c r="AO260" s="13"/>
      <c r="BR260" s="13"/>
      <c r="BS260" s="122"/>
      <c r="BT260" s="122"/>
      <c r="BX260" s="13"/>
      <c r="BY260" s="122"/>
      <c r="BZ260" s="122"/>
      <c r="CO260" s="144"/>
      <c r="CP260" s="145"/>
    </row>
    <row r="261" spans="1:94" s="57" customFormat="1" ht="45" customHeight="1" x14ac:dyDescent="0.25">
      <c r="A261" s="118"/>
      <c r="B261" s="118"/>
      <c r="C261" s="118"/>
      <c r="D261" s="118"/>
      <c r="E261" s="118"/>
      <c r="F261" s="118"/>
      <c r="G261" s="118"/>
      <c r="H261" s="118"/>
      <c r="I261" s="118"/>
      <c r="J261" s="18" t="str">
        <f t="shared" si="76"/>
        <v/>
      </c>
      <c r="K261" s="18" t="str">
        <f t="shared" si="77"/>
        <v/>
      </c>
      <c r="L261" s="151"/>
      <c r="M261" s="151"/>
      <c r="N261" s="119"/>
      <c r="O261" s="120" t="str">
        <f t="shared" si="75"/>
        <v/>
      </c>
      <c r="P261" s="119"/>
      <c r="Q261" s="15" t="str">
        <f t="shared" si="68"/>
        <v/>
      </c>
      <c r="R261" s="15" t="str">
        <f>IF('2014 Quote Calculator'!$AB261="-","-",IF('2014 Quote Calculator'!$AB261="","",ROUNDUP(IF(OR('2014 Quote Calculator'!$E261=$CF$6,'2014 Quote Calculator'!$E261=$CG$6,'2014 Quote Calculator'!$E261=$CH$6,'2014 Quote Calculator'!$E261=$CI$6),'2014 Quote Calculator'!$AB261,(1-$L261)*'2014 Quote Calculator'!$AB261),2)))</f>
        <v/>
      </c>
      <c r="S261" s="15" t="str">
        <f t="shared" si="69"/>
        <v/>
      </c>
      <c r="T261" s="15" t="str">
        <f>IF('2014 Quote Calculator'!$AD261="-","-",IF('2014 Quote Calculator'!$AD261="","",ROUNDUP(IF(OR('2014 Quote Calculator'!$H261=$CF$6,'2014 Quote Calculator'!$H261=$CG$6,'2014 Quote Calculator'!$H261=$CH$6,'2014 Quote Calculator'!$H261=$CI$6),'2014 Quote Calculator'!$AD261,(1-$L261)*'2014 Quote Calculator'!$AD261),2)))</f>
        <v/>
      </c>
      <c r="U261" s="15" t="str">
        <f t="shared" si="70"/>
        <v/>
      </c>
      <c r="V261" s="132"/>
      <c r="W261" s="18" t="str">
        <f t="shared" si="71"/>
        <v/>
      </c>
      <c r="X261" s="18" t="str">
        <f t="shared" si="60"/>
        <v/>
      </c>
      <c r="Y261" s="18" t="str">
        <f t="shared" si="72"/>
        <v/>
      </c>
      <c r="Z261" s="18" t="str">
        <f t="shared" si="61"/>
        <v/>
      </c>
      <c r="AA261" s="18" t="str">
        <f t="shared" si="73"/>
        <v/>
      </c>
      <c r="AB261" s="15" t="str">
        <f t="shared" si="74"/>
        <v/>
      </c>
      <c r="AC261" s="15" t="str">
        <f t="shared" si="62"/>
        <v/>
      </c>
      <c r="AD261" s="15" t="str">
        <f t="shared" si="63"/>
        <v/>
      </c>
      <c r="AE261" s="121"/>
      <c r="AF261" s="8"/>
      <c r="AG261" s="13"/>
      <c r="AH261" s="13"/>
      <c r="AI261" s="13"/>
      <c r="AJ261" s="13"/>
      <c r="AO261" s="13"/>
      <c r="BR261" s="13"/>
      <c r="BS261" s="122"/>
      <c r="BT261" s="122"/>
      <c r="BX261" s="13"/>
      <c r="BY261" s="122"/>
      <c r="BZ261" s="122"/>
      <c r="CO261" s="144"/>
      <c r="CP261" s="145"/>
    </row>
    <row r="262" spans="1:94" s="57" customFormat="1" ht="45" customHeight="1" x14ac:dyDescent="0.25">
      <c r="A262" s="118"/>
      <c r="B262" s="118"/>
      <c r="C262" s="118"/>
      <c r="D262" s="118"/>
      <c r="E262" s="118"/>
      <c r="F262" s="118"/>
      <c r="G262" s="118"/>
      <c r="H262" s="118"/>
      <c r="I262" s="118"/>
      <c r="J262" s="18" t="str">
        <f t="shared" si="76"/>
        <v/>
      </c>
      <c r="K262" s="18" t="str">
        <f t="shared" si="77"/>
        <v/>
      </c>
      <c r="L262" s="151"/>
      <c r="M262" s="151"/>
      <c r="N262" s="119"/>
      <c r="O262" s="120" t="str">
        <f t="shared" si="75"/>
        <v/>
      </c>
      <c r="P262" s="119"/>
      <c r="Q262" s="15" t="str">
        <f t="shared" si="68"/>
        <v/>
      </c>
      <c r="R262" s="15" t="str">
        <f>IF('2014 Quote Calculator'!$AB262="-","-",IF('2014 Quote Calculator'!$AB262="","",ROUNDUP(IF(OR('2014 Quote Calculator'!$E262=$CF$6,'2014 Quote Calculator'!$E262=$CG$6,'2014 Quote Calculator'!$E262=$CH$6,'2014 Quote Calculator'!$E262=$CI$6),'2014 Quote Calculator'!$AB262,(1-$L262)*'2014 Quote Calculator'!$AB262),2)))</f>
        <v/>
      </c>
      <c r="S262" s="15" t="str">
        <f t="shared" si="69"/>
        <v/>
      </c>
      <c r="T262" s="15" t="str">
        <f>IF('2014 Quote Calculator'!$AD262="-","-",IF('2014 Quote Calculator'!$AD262="","",ROUNDUP(IF(OR('2014 Quote Calculator'!$H262=$CF$6,'2014 Quote Calculator'!$H262=$CG$6,'2014 Quote Calculator'!$H262=$CH$6,'2014 Quote Calculator'!$H262=$CI$6),'2014 Quote Calculator'!$AD262,(1-$L262)*'2014 Quote Calculator'!$AD262),2)))</f>
        <v/>
      </c>
      <c r="U262" s="15" t="str">
        <f t="shared" si="70"/>
        <v/>
      </c>
      <c r="V262" s="132"/>
      <c r="W262" s="18" t="str">
        <f t="shared" si="71"/>
        <v/>
      </c>
      <c r="X262" s="18" t="str">
        <f t="shared" si="60"/>
        <v/>
      </c>
      <c r="Y262" s="18" t="str">
        <f t="shared" si="72"/>
        <v/>
      </c>
      <c r="Z262" s="18" t="str">
        <f t="shared" si="61"/>
        <v/>
      </c>
      <c r="AA262" s="18" t="str">
        <f t="shared" si="73"/>
        <v/>
      </c>
      <c r="AB262" s="15" t="str">
        <f t="shared" si="74"/>
        <v/>
      </c>
      <c r="AC262" s="15" t="str">
        <f t="shared" si="62"/>
        <v/>
      </c>
      <c r="AD262" s="15" t="str">
        <f t="shared" si="63"/>
        <v/>
      </c>
      <c r="AE262" s="121"/>
      <c r="AF262" s="8"/>
      <c r="AG262" s="13"/>
      <c r="AH262" s="13"/>
      <c r="AI262" s="13"/>
      <c r="AJ262" s="13"/>
      <c r="AO262" s="13"/>
      <c r="BR262" s="13"/>
      <c r="BS262" s="122"/>
      <c r="BT262" s="122"/>
      <c r="BX262" s="13"/>
      <c r="BY262" s="122"/>
      <c r="BZ262" s="122"/>
      <c r="CO262" s="144"/>
      <c r="CP262" s="145"/>
    </row>
    <row r="263" spans="1:94" s="57" customFormat="1" ht="45" customHeight="1" x14ac:dyDescent="0.25">
      <c r="A263" s="118"/>
      <c r="B263" s="118"/>
      <c r="C263" s="118"/>
      <c r="D263" s="118"/>
      <c r="E263" s="118"/>
      <c r="F263" s="118"/>
      <c r="G263" s="118"/>
      <c r="H263" s="118"/>
      <c r="I263" s="118"/>
      <c r="J263" s="18" t="str">
        <f t="shared" si="76"/>
        <v/>
      </c>
      <c r="K263" s="18" t="str">
        <f t="shared" si="77"/>
        <v/>
      </c>
      <c r="L263" s="151"/>
      <c r="M263" s="151"/>
      <c r="N263" s="119"/>
      <c r="O263" s="120" t="str">
        <f t="shared" ref="O263:O326" si="80">IF(C263="","",IF(B263=1,"","Quantity "&amp;B263&amp;" - ")&amp;$C263&amp;"in x "&amp;$D263&amp;"in "&amp;$E263&amp;IF($F263="",""," with "&amp;$F263)&amp;IF($J263="",""," on "&amp;$J263&amp;"in x "&amp;$K263&amp;"in "&amp;$H263)&amp;IF($G263="","",IF($J263&gt;0.1,"  and "&amp;$J263&amp;"in x "&amp;$K263&amp;"in "&amp;$G263," and "&amp;$C263&amp;"in x "&amp;$D263&amp;"in "&amp;$G263))&amp;"            $"&amp;$Q263&amp;IF($E263="","","    (Pricing Breakdown:  $"&amp;$R263&amp;" for each "&amp;$E263)&amp;IF($F263="","",", $"&amp;$S263&amp;IF($F263="",""," for each "&amp;$F263))&amp;IF($H263="","",", $"&amp;$T263&amp;IF($H263="",""," for each "&amp;$H263))&amp;IF($U263="","",", $"&amp;$U263&amp;" for each "&amp;IF($G263="",$F263,$G263))&amp;IF(Q263&gt;1,")","")&amp;IF($A263="",""," - "&amp;$A263))</f>
        <v/>
      </c>
      <c r="P263" s="119"/>
      <c r="Q263" s="15" t="str">
        <f t="shared" si="68"/>
        <v/>
      </c>
      <c r="R263" s="15" t="str">
        <f>IF('2014 Quote Calculator'!$AB263="-","-",IF('2014 Quote Calculator'!$AB263="","",ROUNDUP(IF(OR('2014 Quote Calculator'!$E263=$CF$6,'2014 Quote Calculator'!$E263=$CG$6,'2014 Quote Calculator'!$E263=$CH$6,'2014 Quote Calculator'!$E263=$CI$6),'2014 Quote Calculator'!$AB263,(1-$L263)*'2014 Quote Calculator'!$AB263),2)))</f>
        <v/>
      </c>
      <c r="S263" s="15" t="str">
        <f t="shared" si="69"/>
        <v/>
      </c>
      <c r="T263" s="15" t="str">
        <f>IF('2014 Quote Calculator'!$AD263="-","-",IF('2014 Quote Calculator'!$AD263="","",ROUNDUP(IF(OR('2014 Quote Calculator'!$H263=$CF$6,'2014 Quote Calculator'!$H263=$CG$6,'2014 Quote Calculator'!$H263=$CH$6,'2014 Quote Calculator'!$H263=$CI$6),'2014 Quote Calculator'!$AD263,(1-$L263)*'2014 Quote Calculator'!$AD263),2)))</f>
        <v/>
      </c>
      <c r="U263" s="15" t="str">
        <f t="shared" si="70"/>
        <v/>
      </c>
      <c r="V263" s="132"/>
      <c r="W263" s="18" t="str">
        <f t="shared" si="71"/>
        <v/>
      </c>
      <c r="X263" s="18" t="str">
        <f t="shared" ref="X263:X326" si="81">IF($W263="","",IF(LOOKUP($W263,$AF$7:$AF$25,$AF$7:$AF$25)=$W263,(LOOKUP($W263,$AF$7:$AF$25,$AF$7:$AF$25)),(LOOKUP($W263,$AF$7:$AF$25,$AF$8:$AF$26))))</f>
        <v/>
      </c>
      <c r="Y263" s="18" t="str">
        <f t="shared" si="72"/>
        <v/>
      </c>
      <c r="Z263" s="18" t="str">
        <f t="shared" ref="Z263:Z326" si="82">IF($Y263="","",IF(LOOKUP($Y263,$AF$7:$AF$25,$AF$7:$AF$25)=$Y263,(LOOKUP($Y263,$AF$7:$AF$25,$AF$7:$AF$25)),(LOOKUP($Y263,$AF$7:$AF$25,$AF$8:$AF$26))))</f>
        <v/>
      </c>
      <c r="AA263" s="18" t="str">
        <f t="shared" si="73"/>
        <v/>
      </c>
      <c r="AB263" s="15" t="str">
        <f t="shared" si="74"/>
        <v/>
      </c>
      <c r="AC263" s="15" t="str">
        <f t="shared" ref="AC263:AC326" si="83">IF($F263="","",IF($F263=$CR$7,$CS$7*$W263,IF($F263=$CR$8,$CS$8*$W263,IF($F263=$CR$9,$CS$9*$W263,"No Charge"))))</f>
        <v/>
      </c>
      <c r="AD263" s="15" t="str">
        <f t="shared" ref="AD263:AD326" si="84">IF($H263="","",IF($H263=$BR$6,LOOKUP($Z263,$AF$7:$AF$25,$BR$7:$BR$25),IF($H263=$BS$6,LOOKUP($Z263,$AF$7:$AF$25,$BS$7:$BS$25),IF($H263=$BT$6,LOOKUP($Z263,$AF$7:$AF$25,$BT$7:$BT$25),IF($H263=$BU$6,LOOKUP($Z263,$AF$7:$AF$25,$BU$7:$BU$25),IF($H263=$AR$6,LOOKUP($Z263,$AF$7:$AF$25,$AR$7:$AR$25),IF($H263=$BV$6,LOOKUP($Z263,$AF$7:$AF$25,$BV$7:$BV$25),IF($H263=$BW$6,LOOKUP($Z263,$AF$7:$AF$25,$BW$7:$BW$25),IF($H263=$BX$6,LOOKUP($Z263,$AF$7:$AF$25,$BX$7:$BX$25),IF($H263=$BY$6,LOOKUP($Z263,$AF$7:$AF$25,$BY$7:$BY$25),IF($H263=$BZ$6,LOOKUP($Z263,$AF$7:$AF$25,$BZ$7:$BZ$25),IF($H263=$CA$6,LOOKUP($Z263,$AF$7:$AF$25,$CA$7:$CA$25),IF($H263=$CB$6,LOOKUP($Z263,$AF$7:$AF$25,$CB$7:$CB$25),IF($H263=$CC$6,LOOKUP($Z263,$AF$7:$AF$25,$CC$7:$CC$25)))))))))))))))</f>
        <v/>
      </c>
      <c r="AE263" s="121"/>
      <c r="AF263" s="8"/>
      <c r="AG263" s="13"/>
      <c r="AH263" s="13"/>
      <c r="AI263" s="13"/>
      <c r="AJ263" s="13"/>
      <c r="AO263" s="13"/>
      <c r="BR263" s="13"/>
      <c r="BS263" s="122"/>
      <c r="BT263" s="122"/>
      <c r="BX263" s="13"/>
      <c r="BY263" s="122"/>
      <c r="BZ263" s="122"/>
      <c r="CO263" s="144"/>
      <c r="CP263" s="145"/>
    </row>
    <row r="264" spans="1:94" s="57" customFormat="1" ht="45" customHeight="1" x14ac:dyDescent="0.25">
      <c r="A264" s="118"/>
      <c r="B264" s="118"/>
      <c r="C264" s="118"/>
      <c r="D264" s="118"/>
      <c r="E264" s="118"/>
      <c r="F264" s="118"/>
      <c r="G264" s="118"/>
      <c r="H264" s="118"/>
      <c r="I264" s="118"/>
      <c r="J264" s="18" t="str">
        <f t="shared" si="76"/>
        <v/>
      </c>
      <c r="K264" s="18" t="str">
        <f t="shared" si="77"/>
        <v/>
      </c>
      <c r="L264" s="151"/>
      <c r="M264" s="151"/>
      <c r="N264" s="119"/>
      <c r="O264" s="120" t="str">
        <f t="shared" si="80"/>
        <v/>
      </c>
      <c r="P264" s="119"/>
      <c r="Q264" s="15" t="str">
        <f t="shared" ref="Q264:Q327" si="85">IF($B264="","",ROUNDUP(IF($R264="",0,$B264*$R264)+IF($S264="",0,$B264*$S264)+IF($T264="",0,$B264*$T264)+IF($U264="",0,$B264*$U264),2))</f>
        <v/>
      </c>
      <c r="R264" s="15" t="str">
        <f>IF('2014 Quote Calculator'!$AB264="-","-",IF('2014 Quote Calculator'!$AB264="","",ROUNDUP(IF(OR('2014 Quote Calculator'!$E264=$CF$6,'2014 Quote Calculator'!$E264=$CG$6,'2014 Quote Calculator'!$E264=$CH$6,'2014 Quote Calculator'!$E264=$CI$6),'2014 Quote Calculator'!$AB264,(1-$L264)*'2014 Quote Calculator'!$AB264),2)))</f>
        <v/>
      </c>
      <c r="S264" s="15" t="str">
        <f t="shared" ref="S264:S327" si="86">IF(AC264="","",ROUNDUP(IF($F264=$CR$7,$CS$7*$W264,IF($F264=$CR$8,$CS$8*$W264,IF($F264=$CR$12,$CS$12*$W264,IF($F264=$CR$9,$CS$9*$W264,"No Charge"))))*(1-$M264),2))</f>
        <v/>
      </c>
      <c r="T264" s="15" t="str">
        <f>IF('2014 Quote Calculator'!$AD264="-","-",IF('2014 Quote Calculator'!$AD264="","",ROUNDUP(IF(OR('2014 Quote Calculator'!$H264=$CF$6,'2014 Quote Calculator'!$H264=$CG$6,'2014 Quote Calculator'!$H264=$CH$6,'2014 Quote Calculator'!$H264=$CI$6),'2014 Quote Calculator'!$AD264,(1-$L264)*'2014 Quote Calculator'!$AD264),2)))</f>
        <v/>
      </c>
      <c r="U264" s="15" t="str">
        <f t="shared" ref="U264:U327" si="87">IF(OR($G264=$CK$6,$G264=$CL$6,$G264=$CM$6,$G264=$CN$6,$G264=$CO$6,$G264=$CP$6),ROUNDUP(IF($G264=$CK$6,$CK$7,IF($G264=$CL$6,$CL$7,IF($G264=$CM$6,$CM$7,IF($G264=$CN$6,$CN$7,IF($G264=$CO$6,$CO$7,IF($G264=$CP$6,$CP$7))))))*$AA264*(1-$L264),2),"")</f>
        <v/>
      </c>
      <c r="V264" s="132"/>
      <c r="W264" s="18" t="str">
        <f t="shared" ref="W264:W327" si="88">IF($C264="","",$C264*$D264)</f>
        <v/>
      </c>
      <c r="X264" s="18" t="str">
        <f t="shared" si="81"/>
        <v/>
      </c>
      <c r="Y264" s="18" t="str">
        <f t="shared" ref="Y264:Y327" si="89">IF($H264="","",J264*K264)</f>
        <v/>
      </c>
      <c r="Z264" s="18" t="str">
        <f t="shared" si="82"/>
        <v/>
      </c>
      <c r="AA264" s="18" t="str">
        <f t="shared" ref="AA264:AA327" si="90">IF($W264="","",IF(J264="",(C264+D264)*2,($J264+$K264)*2))</f>
        <v/>
      </c>
      <c r="AB264" s="15" t="str">
        <f t="shared" ref="AB264:AB327" si="91">IF($E264="","",IF(OR($E264=$CL$6,$E264=$CK$6,$E264=$CM$6,$E264=$CN$6),"",IF($E264=$AG$6,LOOKUP($X264,$AF$7:$AF$25,$AG$7:$AG$25),IF($E264=$AH$6,LOOKUP($X264,$AF$7:$AF$25,$AH$7:$AH$25),IF($E264=$AI$6,LOOKUP($X264,$AF$7:$AF$25,$AI$7:$AI$25),IF($E264=$AJ$6,LOOKUP($X264,$AF$7:$AF$25,$AJ$7:$AJ$25),IF($E264=$BR$6,LOOKUP($X264,$AF$7:$AF$25,$BR$7:$BR$25),IF($E264=$BS$6,LOOKUP($X264,$AF$7:$AF$25,$BS$7:$BS$25),IF($E264=$BT$6,LOOKUP($X264,$AF$7:$AF$25,$BT$7:$BT$25),IF($E264=$BU$6,LOOKUP($X264,$AF$7:$AF$25,$BU$7:$BU$25),IF($E264=$BI$6,$BI$7,IF($E264=$AQ$6,LOOKUP($X264,$AF$7:$AF$25,$AQ$7:$AQ$25),IF($E264=$AR$6,LOOKUP($X264,$AF$7:$AF$25,$AR$7:$AR$25),IF($E264=$BV$6,LOOKUP($X264,$AF$7:$AF$25,$BV$7:$BV$25),IF($E264=$BW$6,LOOKUP($X264,$AF$7:$AF$25,$BW$7:$BW$25),IF($E264=$AU$6,LOOKUP($X264,$AF$7:$AF$25,$AU$7:$AU$25),IF($E264=$AV$6,LOOKUP($X264,$AF$7:$AF$25,$AV$7:$AV$25),IF($E264=$AK$6,LOOKUP($X264,$AF$7:$AF$25,$AK$7:$AK$25),IF($E264=$AL$6,LOOKUP($X264,$AF$7:$AF$25,$AL$7:$AL$25),IF($E264=$AM$6,LOOKUP($X264,$AF$7:$AF$25,$AM$7:$AM$25),IF($E264=$BJ$6,$BJ$7,IF($E264=$AN$6,$AN$7,IF($E264=$AW$6,LOOKUP($X264,$AF$7:$AF$25,$AW$7:$AW$25),IF($E264=$AX$6,LOOKUP($X264,$AF$7:$AF$25,$AX$7:$AX$25),IF($E264=$BD$6,$BD$7,IF($E264=$AY$6,LOOKUP($X264,$AF$7:$AF$25,$AY$7:$AY$25),IF($E264=$AZ$6,LOOKUP($X264,$AF$7:$AF$25,$AZ$7:$AZ$25),IF($E264=$BL$6,$BL$7,IF($E264=$AP$6,LOOKUP($X264,$AF$7:$AF$25,$AP$7:$AP$25),IF($E264=$BK$6,$BK$7,IF($E264=$CD$6,LOOKUP($X264,$AF$7:$AF$25,$CD$7:$CD$25),IF($E264=$BE$6,$BE$7,IF($E264=$BF$6,$BF$7,IF($E264=$BG$6,$BG$7,IF($E264=$CE$6,"based on duration",IF($E264=$CF$6,LOOKUP($X264,$AF$7:$AF$25,$CF$7:$CF$25),IF($E264=$CG$6,$CG$7,IF($E264=$CH$6,$CH$7,IF($E264=$CI$6,$CI$7,IF($E264=$BA$6,$BA$7,IF($E264=$BB$6,$BB$7,IF($E264=$BC$6,$BC$7,IF($E264=$CJ$6,$CJ$7,IF($E264=$AO$6,LOOKUP($X264,$AF$7:$AF$25,$AO$7:$AO$25),IF($E264=$AS$6,LOOKUP($X264,$AF$7:$AF$25,$AS$7:$AS$25),IF($E264=$AT$6,LOOKUP($X264,$AF$7:$AF$25,$AT$7:$AT$25),IF($E264=$BH$6,$BH$7,"TBD")))))))))))))))))))))))))))))))))))))))))))))))</f>
        <v/>
      </c>
      <c r="AC264" s="15" t="str">
        <f t="shared" si="83"/>
        <v/>
      </c>
      <c r="AD264" s="15" t="str">
        <f t="shared" si="84"/>
        <v/>
      </c>
      <c r="AE264" s="121"/>
      <c r="AF264" s="8"/>
      <c r="AG264" s="13"/>
      <c r="AH264" s="13"/>
      <c r="AI264" s="13"/>
      <c r="AJ264" s="13"/>
      <c r="AO264" s="13"/>
      <c r="BR264" s="13"/>
      <c r="BS264" s="122"/>
      <c r="BT264" s="122"/>
      <c r="BX264" s="13"/>
      <c r="BY264" s="122"/>
      <c r="BZ264" s="122"/>
      <c r="CO264" s="144"/>
      <c r="CP264" s="145"/>
    </row>
    <row r="265" spans="1:94" s="57" customFormat="1" ht="45" customHeight="1" x14ac:dyDescent="0.25">
      <c r="A265" s="118"/>
      <c r="B265" s="118"/>
      <c r="C265" s="118"/>
      <c r="D265" s="118"/>
      <c r="E265" s="118"/>
      <c r="F265" s="118"/>
      <c r="G265" s="118"/>
      <c r="H265" s="118"/>
      <c r="I265" s="118"/>
      <c r="J265" s="18" t="str">
        <f t="shared" si="76"/>
        <v/>
      </c>
      <c r="K265" s="18" t="str">
        <f t="shared" si="77"/>
        <v/>
      </c>
      <c r="L265" s="151"/>
      <c r="M265" s="151"/>
      <c r="N265" s="119"/>
      <c r="O265" s="120" t="str">
        <f t="shared" si="80"/>
        <v/>
      </c>
      <c r="P265" s="119"/>
      <c r="Q265" s="15" t="str">
        <f t="shared" si="85"/>
        <v/>
      </c>
      <c r="R265" s="15" t="str">
        <f>IF('2014 Quote Calculator'!$AB265="-","-",IF('2014 Quote Calculator'!$AB265="","",ROUNDUP(IF(OR('2014 Quote Calculator'!$E265=$CF$6,'2014 Quote Calculator'!$E265=$CG$6,'2014 Quote Calculator'!$E265=$CH$6,'2014 Quote Calculator'!$E265=$CI$6),'2014 Quote Calculator'!$AB265,(1-$L265)*'2014 Quote Calculator'!$AB265),2)))</f>
        <v/>
      </c>
      <c r="S265" s="15" t="str">
        <f t="shared" si="86"/>
        <v/>
      </c>
      <c r="T265" s="15" t="str">
        <f>IF('2014 Quote Calculator'!$AD265="-","-",IF('2014 Quote Calculator'!$AD265="","",ROUNDUP(IF(OR('2014 Quote Calculator'!$H265=$CF$6,'2014 Quote Calculator'!$H265=$CG$6,'2014 Quote Calculator'!$H265=$CH$6,'2014 Quote Calculator'!$H265=$CI$6),'2014 Quote Calculator'!$AD265,(1-$L265)*'2014 Quote Calculator'!$AD265),2)))</f>
        <v/>
      </c>
      <c r="U265" s="15" t="str">
        <f t="shared" si="87"/>
        <v/>
      </c>
      <c r="V265" s="132"/>
      <c r="W265" s="18" t="str">
        <f t="shared" si="88"/>
        <v/>
      </c>
      <c r="X265" s="18" t="str">
        <f t="shared" si="81"/>
        <v/>
      </c>
      <c r="Y265" s="18" t="str">
        <f t="shared" si="89"/>
        <v/>
      </c>
      <c r="Z265" s="18" t="str">
        <f t="shared" si="82"/>
        <v/>
      </c>
      <c r="AA265" s="18" t="str">
        <f t="shared" si="90"/>
        <v/>
      </c>
      <c r="AB265" s="15" t="str">
        <f t="shared" si="91"/>
        <v/>
      </c>
      <c r="AC265" s="15" t="str">
        <f t="shared" si="83"/>
        <v/>
      </c>
      <c r="AD265" s="15" t="str">
        <f t="shared" si="84"/>
        <v/>
      </c>
      <c r="AE265" s="121"/>
      <c r="AF265" s="8"/>
      <c r="AG265" s="13"/>
      <c r="AH265" s="13"/>
      <c r="AI265" s="13"/>
      <c r="AJ265" s="13"/>
      <c r="AO265" s="13"/>
      <c r="BR265" s="13"/>
      <c r="BS265" s="122"/>
      <c r="BT265" s="122"/>
      <c r="BX265" s="13"/>
      <c r="BY265" s="122"/>
      <c r="BZ265" s="122"/>
      <c r="CO265" s="144"/>
      <c r="CP265" s="145"/>
    </row>
    <row r="266" spans="1:94" s="57" customFormat="1" ht="45" customHeight="1" x14ac:dyDescent="0.25">
      <c r="A266" s="118"/>
      <c r="B266" s="118"/>
      <c r="C266" s="118"/>
      <c r="D266" s="118"/>
      <c r="E266" s="118"/>
      <c r="F266" s="118"/>
      <c r="G266" s="118"/>
      <c r="H266" s="118"/>
      <c r="I266" s="118"/>
      <c r="J266" s="18" t="str">
        <f t="shared" si="76"/>
        <v/>
      </c>
      <c r="K266" s="18" t="str">
        <f t="shared" si="77"/>
        <v/>
      </c>
      <c r="L266" s="151"/>
      <c r="M266" s="151"/>
      <c r="N266" s="119"/>
      <c r="O266" s="120" t="str">
        <f t="shared" si="80"/>
        <v/>
      </c>
      <c r="P266" s="119"/>
      <c r="Q266" s="15" t="str">
        <f t="shared" si="85"/>
        <v/>
      </c>
      <c r="R266" s="15" t="str">
        <f>IF('2014 Quote Calculator'!$AB266="-","-",IF('2014 Quote Calculator'!$AB266="","",ROUNDUP(IF(OR('2014 Quote Calculator'!$E266=$CF$6,'2014 Quote Calculator'!$E266=$CG$6,'2014 Quote Calculator'!$E266=$CH$6,'2014 Quote Calculator'!$E266=$CI$6),'2014 Quote Calculator'!$AB266,(1-$L266)*'2014 Quote Calculator'!$AB266),2)))</f>
        <v/>
      </c>
      <c r="S266" s="15" t="str">
        <f t="shared" si="86"/>
        <v/>
      </c>
      <c r="T266" s="15" t="str">
        <f>IF('2014 Quote Calculator'!$AD266="-","-",IF('2014 Quote Calculator'!$AD266="","",ROUNDUP(IF(OR('2014 Quote Calculator'!$H266=$CF$6,'2014 Quote Calculator'!$H266=$CG$6,'2014 Quote Calculator'!$H266=$CH$6,'2014 Quote Calculator'!$H266=$CI$6),'2014 Quote Calculator'!$AD266,(1-$L266)*'2014 Quote Calculator'!$AD266),2)))</f>
        <v/>
      </c>
      <c r="U266" s="15" t="str">
        <f t="shared" si="87"/>
        <v/>
      </c>
      <c r="V266" s="132"/>
      <c r="W266" s="18" t="str">
        <f t="shared" si="88"/>
        <v/>
      </c>
      <c r="X266" s="18" t="str">
        <f t="shared" si="81"/>
        <v/>
      </c>
      <c r="Y266" s="18" t="str">
        <f t="shared" si="89"/>
        <v/>
      </c>
      <c r="Z266" s="18" t="str">
        <f t="shared" si="82"/>
        <v/>
      </c>
      <c r="AA266" s="18" t="str">
        <f t="shared" si="90"/>
        <v/>
      </c>
      <c r="AB266" s="15" t="str">
        <f t="shared" si="91"/>
        <v/>
      </c>
      <c r="AC266" s="15" t="str">
        <f t="shared" si="83"/>
        <v/>
      </c>
      <c r="AD266" s="15" t="str">
        <f t="shared" si="84"/>
        <v/>
      </c>
      <c r="AE266" s="121"/>
      <c r="AF266" s="8"/>
      <c r="AG266" s="13"/>
      <c r="AH266" s="13"/>
      <c r="AI266" s="13"/>
      <c r="AJ266" s="13"/>
      <c r="AO266" s="13"/>
      <c r="BR266" s="13"/>
      <c r="BS266" s="122"/>
      <c r="BT266" s="122"/>
      <c r="BX266" s="13"/>
      <c r="BY266" s="122"/>
      <c r="BZ266" s="122"/>
      <c r="CO266" s="144"/>
      <c r="CP266" s="145"/>
    </row>
    <row r="267" spans="1:94" s="57" customFormat="1" ht="45" customHeight="1" x14ac:dyDescent="0.25">
      <c r="A267" s="118"/>
      <c r="B267" s="118"/>
      <c r="C267" s="118"/>
      <c r="D267" s="118"/>
      <c r="E267" s="118"/>
      <c r="F267" s="118"/>
      <c r="G267" s="118"/>
      <c r="H267" s="118"/>
      <c r="I267" s="118"/>
      <c r="J267" s="18" t="str">
        <f t="shared" si="76"/>
        <v/>
      </c>
      <c r="K267" s="18" t="str">
        <f t="shared" si="77"/>
        <v/>
      </c>
      <c r="L267" s="151"/>
      <c r="M267" s="151"/>
      <c r="N267" s="119"/>
      <c r="O267" s="120" t="str">
        <f t="shared" si="80"/>
        <v/>
      </c>
      <c r="P267" s="119"/>
      <c r="Q267" s="15" t="str">
        <f t="shared" si="85"/>
        <v/>
      </c>
      <c r="R267" s="15" t="str">
        <f>IF('2014 Quote Calculator'!$AB267="-","-",IF('2014 Quote Calculator'!$AB267="","",ROUNDUP(IF(OR('2014 Quote Calculator'!$E267=$CF$6,'2014 Quote Calculator'!$E267=$CG$6,'2014 Quote Calculator'!$E267=$CH$6,'2014 Quote Calculator'!$E267=$CI$6),'2014 Quote Calculator'!$AB267,(1-$L267)*'2014 Quote Calculator'!$AB267),2)))</f>
        <v/>
      </c>
      <c r="S267" s="15" t="str">
        <f t="shared" si="86"/>
        <v/>
      </c>
      <c r="T267" s="15" t="str">
        <f>IF('2014 Quote Calculator'!$AD267="-","-",IF('2014 Quote Calculator'!$AD267="","",ROUNDUP(IF(OR('2014 Quote Calculator'!$H267=$CF$6,'2014 Quote Calculator'!$H267=$CG$6,'2014 Quote Calculator'!$H267=$CH$6,'2014 Quote Calculator'!$H267=$CI$6),'2014 Quote Calculator'!$AD267,(1-$L267)*'2014 Quote Calculator'!$AD267),2)))</f>
        <v/>
      </c>
      <c r="U267" s="15" t="str">
        <f t="shared" si="87"/>
        <v/>
      </c>
      <c r="V267" s="132"/>
      <c r="W267" s="18" t="str">
        <f t="shared" si="88"/>
        <v/>
      </c>
      <c r="X267" s="18" t="str">
        <f t="shared" si="81"/>
        <v/>
      </c>
      <c r="Y267" s="18" t="str">
        <f t="shared" si="89"/>
        <v/>
      </c>
      <c r="Z267" s="18" t="str">
        <f t="shared" si="82"/>
        <v/>
      </c>
      <c r="AA267" s="18" t="str">
        <f t="shared" si="90"/>
        <v/>
      </c>
      <c r="AB267" s="15" t="str">
        <f t="shared" si="91"/>
        <v/>
      </c>
      <c r="AC267" s="15" t="str">
        <f t="shared" si="83"/>
        <v/>
      </c>
      <c r="AD267" s="15" t="str">
        <f t="shared" si="84"/>
        <v/>
      </c>
      <c r="AE267" s="121"/>
      <c r="AF267" s="8"/>
      <c r="AG267" s="13"/>
      <c r="AH267" s="13"/>
      <c r="AI267" s="13"/>
      <c r="AJ267" s="13"/>
      <c r="AO267" s="13"/>
      <c r="BR267" s="13"/>
      <c r="BS267" s="122"/>
      <c r="BT267" s="122"/>
      <c r="BX267" s="13"/>
      <c r="BY267" s="122"/>
      <c r="BZ267" s="122"/>
      <c r="CO267" s="144"/>
      <c r="CP267" s="145"/>
    </row>
    <row r="268" spans="1:94" s="57" customFormat="1" ht="45" customHeight="1" x14ac:dyDescent="0.25">
      <c r="A268" s="118"/>
      <c r="B268" s="118"/>
      <c r="C268" s="118"/>
      <c r="D268" s="118"/>
      <c r="E268" s="118"/>
      <c r="F268" s="118"/>
      <c r="G268" s="118"/>
      <c r="H268" s="118"/>
      <c r="I268" s="118"/>
      <c r="J268" s="18" t="str">
        <f t="shared" ref="J268:J331" si="92">IF($I268="","",IF($H268="","",IF($I268&gt;0.1,$C268+2*$I268,"")))</f>
        <v/>
      </c>
      <c r="K268" s="18" t="str">
        <f t="shared" ref="K268:K331" si="93">IF($I268="","",IF($H268="","",IF($I268&gt;0.1,$D268+2*$I268,"")))</f>
        <v/>
      </c>
      <c r="L268" s="151"/>
      <c r="M268" s="151"/>
      <c r="N268" s="119"/>
      <c r="O268" s="120" t="str">
        <f t="shared" si="80"/>
        <v/>
      </c>
      <c r="P268" s="119"/>
      <c r="Q268" s="15" t="str">
        <f t="shared" si="85"/>
        <v/>
      </c>
      <c r="R268" s="15" t="str">
        <f>IF('2014 Quote Calculator'!$AB268="-","-",IF('2014 Quote Calculator'!$AB268="","",ROUNDUP(IF(OR('2014 Quote Calculator'!$E268=$CF$6,'2014 Quote Calculator'!$E268=$CG$6,'2014 Quote Calculator'!$E268=$CH$6,'2014 Quote Calculator'!$E268=$CI$6),'2014 Quote Calculator'!$AB268,(1-$L268)*'2014 Quote Calculator'!$AB268),2)))</f>
        <v/>
      </c>
      <c r="S268" s="15" t="str">
        <f t="shared" si="86"/>
        <v/>
      </c>
      <c r="T268" s="15" t="str">
        <f>IF('2014 Quote Calculator'!$AD268="-","-",IF('2014 Quote Calculator'!$AD268="","",ROUNDUP(IF(OR('2014 Quote Calculator'!$H268=$CF$6,'2014 Quote Calculator'!$H268=$CG$6,'2014 Quote Calculator'!$H268=$CH$6,'2014 Quote Calculator'!$H268=$CI$6),'2014 Quote Calculator'!$AD268,(1-$L268)*'2014 Quote Calculator'!$AD268),2)))</f>
        <v/>
      </c>
      <c r="U268" s="15" t="str">
        <f t="shared" si="87"/>
        <v/>
      </c>
      <c r="V268" s="132"/>
      <c r="W268" s="18" t="str">
        <f t="shared" si="88"/>
        <v/>
      </c>
      <c r="X268" s="18" t="str">
        <f t="shared" si="81"/>
        <v/>
      </c>
      <c r="Y268" s="18" t="str">
        <f t="shared" si="89"/>
        <v/>
      </c>
      <c r="Z268" s="18" t="str">
        <f t="shared" si="82"/>
        <v/>
      </c>
      <c r="AA268" s="18" t="str">
        <f t="shared" si="90"/>
        <v/>
      </c>
      <c r="AB268" s="15" t="str">
        <f t="shared" si="91"/>
        <v/>
      </c>
      <c r="AC268" s="15" t="str">
        <f t="shared" si="83"/>
        <v/>
      </c>
      <c r="AD268" s="15" t="str">
        <f t="shared" si="84"/>
        <v/>
      </c>
      <c r="AE268" s="121"/>
      <c r="AF268" s="8"/>
      <c r="AG268" s="13"/>
      <c r="AH268" s="13"/>
      <c r="AI268" s="13"/>
      <c r="AJ268" s="13"/>
      <c r="AO268" s="13"/>
      <c r="BR268" s="13"/>
      <c r="BS268" s="122"/>
      <c r="BT268" s="122"/>
      <c r="BX268" s="13"/>
      <c r="BY268" s="122"/>
      <c r="BZ268" s="122"/>
      <c r="CO268" s="144"/>
      <c r="CP268" s="145"/>
    </row>
    <row r="269" spans="1:94" s="57" customFormat="1" ht="45" customHeight="1" x14ac:dyDescent="0.25">
      <c r="A269" s="118"/>
      <c r="B269" s="118"/>
      <c r="C269" s="118"/>
      <c r="D269" s="118"/>
      <c r="E269" s="118"/>
      <c r="F269" s="118"/>
      <c r="G269" s="118"/>
      <c r="H269" s="118"/>
      <c r="I269" s="118"/>
      <c r="J269" s="18" t="str">
        <f t="shared" si="92"/>
        <v/>
      </c>
      <c r="K269" s="18" t="str">
        <f t="shared" si="93"/>
        <v/>
      </c>
      <c r="L269" s="151"/>
      <c r="M269" s="151"/>
      <c r="N269" s="119"/>
      <c r="O269" s="120" t="str">
        <f t="shared" si="80"/>
        <v/>
      </c>
      <c r="P269" s="119"/>
      <c r="Q269" s="15" t="str">
        <f t="shared" si="85"/>
        <v/>
      </c>
      <c r="R269" s="15" t="str">
        <f>IF('2014 Quote Calculator'!$AB269="-","-",IF('2014 Quote Calculator'!$AB269="","",ROUNDUP(IF(OR('2014 Quote Calculator'!$E269=$CF$6,'2014 Quote Calculator'!$E269=$CG$6,'2014 Quote Calculator'!$E269=$CH$6,'2014 Quote Calculator'!$E269=$CI$6),'2014 Quote Calculator'!$AB269,(1-$L269)*'2014 Quote Calculator'!$AB269),2)))</f>
        <v/>
      </c>
      <c r="S269" s="15" t="str">
        <f t="shared" si="86"/>
        <v/>
      </c>
      <c r="T269" s="15" t="str">
        <f>IF('2014 Quote Calculator'!$AD269="-","-",IF('2014 Quote Calculator'!$AD269="","",ROUNDUP(IF(OR('2014 Quote Calculator'!$H269=$CF$6,'2014 Quote Calculator'!$H269=$CG$6,'2014 Quote Calculator'!$H269=$CH$6,'2014 Quote Calculator'!$H269=$CI$6),'2014 Quote Calculator'!$AD269,(1-$L269)*'2014 Quote Calculator'!$AD269),2)))</f>
        <v/>
      </c>
      <c r="U269" s="15" t="str">
        <f t="shared" si="87"/>
        <v/>
      </c>
      <c r="V269" s="132"/>
      <c r="W269" s="18" t="str">
        <f t="shared" si="88"/>
        <v/>
      </c>
      <c r="X269" s="18" t="str">
        <f t="shared" si="81"/>
        <v/>
      </c>
      <c r="Y269" s="18" t="str">
        <f t="shared" si="89"/>
        <v/>
      </c>
      <c r="Z269" s="18" t="str">
        <f t="shared" si="82"/>
        <v/>
      </c>
      <c r="AA269" s="18" t="str">
        <f t="shared" si="90"/>
        <v/>
      </c>
      <c r="AB269" s="15" t="str">
        <f t="shared" si="91"/>
        <v/>
      </c>
      <c r="AC269" s="15" t="str">
        <f t="shared" si="83"/>
        <v/>
      </c>
      <c r="AD269" s="15" t="str">
        <f t="shared" si="84"/>
        <v/>
      </c>
      <c r="AE269" s="121"/>
      <c r="AF269" s="8"/>
      <c r="AG269" s="13"/>
      <c r="AH269" s="13"/>
      <c r="AI269" s="13"/>
      <c r="AJ269" s="13"/>
      <c r="AO269" s="13"/>
      <c r="BR269" s="13"/>
      <c r="BS269" s="122"/>
      <c r="BT269" s="122"/>
      <c r="BX269" s="13"/>
      <c r="BY269" s="122"/>
      <c r="BZ269" s="122"/>
      <c r="CO269" s="144"/>
      <c r="CP269" s="145"/>
    </row>
    <row r="270" spans="1:94" s="57" customFormat="1" ht="45" customHeight="1" x14ac:dyDescent="0.25">
      <c r="A270" s="118"/>
      <c r="B270" s="118"/>
      <c r="C270" s="118"/>
      <c r="D270" s="118"/>
      <c r="E270" s="118"/>
      <c r="F270" s="118"/>
      <c r="G270" s="118"/>
      <c r="H270" s="118"/>
      <c r="I270" s="118"/>
      <c r="J270" s="18" t="str">
        <f t="shared" si="92"/>
        <v/>
      </c>
      <c r="K270" s="18" t="str">
        <f t="shared" si="93"/>
        <v/>
      </c>
      <c r="L270" s="151"/>
      <c r="M270" s="151"/>
      <c r="N270" s="119"/>
      <c r="O270" s="120" t="str">
        <f t="shared" si="80"/>
        <v/>
      </c>
      <c r="P270" s="119"/>
      <c r="Q270" s="15" t="str">
        <f t="shared" si="85"/>
        <v/>
      </c>
      <c r="R270" s="15" t="str">
        <f>IF('2014 Quote Calculator'!$AB270="-","-",IF('2014 Quote Calculator'!$AB270="","",ROUNDUP(IF(OR('2014 Quote Calculator'!$E270=$CF$6,'2014 Quote Calculator'!$E270=$CG$6,'2014 Quote Calculator'!$E270=$CH$6,'2014 Quote Calculator'!$E270=$CI$6),'2014 Quote Calculator'!$AB270,(1-$L270)*'2014 Quote Calculator'!$AB270),2)))</f>
        <v/>
      </c>
      <c r="S270" s="15" t="str">
        <f t="shared" si="86"/>
        <v/>
      </c>
      <c r="T270" s="15" t="str">
        <f>IF('2014 Quote Calculator'!$AD270="-","-",IF('2014 Quote Calculator'!$AD270="","",ROUNDUP(IF(OR('2014 Quote Calculator'!$H270=$CF$6,'2014 Quote Calculator'!$H270=$CG$6,'2014 Quote Calculator'!$H270=$CH$6,'2014 Quote Calculator'!$H270=$CI$6),'2014 Quote Calculator'!$AD270,(1-$L270)*'2014 Quote Calculator'!$AD270),2)))</f>
        <v/>
      </c>
      <c r="U270" s="15" t="str">
        <f t="shared" si="87"/>
        <v/>
      </c>
      <c r="V270" s="132"/>
      <c r="W270" s="18" t="str">
        <f t="shared" si="88"/>
        <v/>
      </c>
      <c r="X270" s="18" t="str">
        <f t="shared" si="81"/>
        <v/>
      </c>
      <c r="Y270" s="18" t="str">
        <f t="shared" si="89"/>
        <v/>
      </c>
      <c r="Z270" s="18" t="str">
        <f t="shared" si="82"/>
        <v/>
      </c>
      <c r="AA270" s="18" t="str">
        <f t="shared" si="90"/>
        <v/>
      </c>
      <c r="AB270" s="15" t="str">
        <f t="shared" si="91"/>
        <v/>
      </c>
      <c r="AC270" s="15" t="str">
        <f t="shared" si="83"/>
        <v/>
      </c>
      <c r="AD270" s="15" t="str">
        <f t="shared" si="84"/>
        <v/>
      </c>
      <c r="AE270" s="121"/>
      <c r="AF270" s="8"/>
      <c r="AG270" s="13"/>
      <c r="AH270" s="13"/>
      <c r="AI270" s="13"/>
      <c r="AJ270" s="13"/>
      <c r="AO270" s="13"/>
      <c r="BR270" s="13"/>
      <c r="BS270" s="122"/>
      <c r="BT270" s="122"/>
      <c r="BX270" s="13"/>
      <c r="BY270" s="122"/>
      <c r="BZ270" s="122"/>
      <c r="CO270" s="144"/>
      <c r="CP270" s="145"/>
    </row>
    <row r="271" spans="1:94" s="57" customFormat="1" ht="45" customHeight="1" x14ac:dyDescent="0.25">
      <c r="A271" s="118"/>
      <c r="B271" s="118"/>
      <c r="C271" s="118"/>
      <c r="D271" s="118"/>
      <c r="E271" s="118"/>
      <c r="F271" s="118"/>
      <c r="G271" s="118"/>
      <c r="H271" s="118"/>
      <c r="I271" s="118"/>
      <c r="J271" s="18" t="str">
        <f t="shared" si="92"/>
        <v/>
      </c>
      <c r="K271" s="18" t="str">
        <f t="shared" si="93"/>
        <v/>
      </c>
      <c r="L271" s="151"/>
      <c r="M271" s="151"/>
      <c r="N271" s="119"/>
      <c r="O271" s="120" t="str">
        <f t="shared" si="80"/>
        <v/>
      </c>
      <c r="P271" s="119"/>
      <c r="Q271" s="15" t="str">
        <f t="shared" si="85"/>
        <v/>
      </c>
      <c r="R271" s="15" t="str">
        <f>IF('2014 Quote Calculator'!$AB271="-","-",IF('2014 Quote Calculator'!$AB271="","",ROUNDUP(IF(OR('2014 Quote Calculator'!$E271=$CF$6,'2014 Quote Calculator'!$E271=$CG$6,'2014 Quote Calculator'!$E271=$CH$6,'2014 Quote Calculator'!$E271=$CI$6),'2014 Quote Calculator'!$AB271,(1-$L271)*'2014 Quote Calculator'!$AB271),2)))</f>
        <v/>
      </c>
      <c r="S271" s="15" t="str">
        <f t="shared" si="86"/>
        <v/>
      </c>
      <c r="T271" s="15" t="str">
        <f>IF('2014 Quote Calculator'!$AD271="-","-",IF('2014 Quote Calculator'!$AD271="","",ROUNDUP(IF(OR('2014 Quote Calculator'!$H271=$CF$6,'2014 Quote Calculator'!$H271=$CG$6,'2014 Quote Calculator'!$H271=$CH$6,'2014 Quote Calculator'!$H271=$CI$6),'2014 Quote Calculator'!$AD271,(1-$L271)*'2014 Quote Calculator'!$AD271),2)))</f>
        <v/>
      </c>
      <c r="U271" s="15" t="str">
        <f t="shared" si="87"/>
        <v/>
      </c>
      <c r="V271" s="132"/>
      <c r="W271" s="18" t="str">
        <f t="shared" si="88"/>
        <v/>
      </c>
      <c r="X271" s="18" t="str">
        <f t="shared" si="81"/>
        <v/>
      </c>
      <c r="Y271" s="18" t="str">
        <f t="shared" si="89"/>
        <v/>
      </c>
      <c r="Z271" s="18" t="str">
        <f t="shared" si="82"/>
        <v/>
      </c>
      <c r="AA271" s="18" t="str">
        <f t="shared" si="90"/>
        <v/>
      </c>
      <c r="AB271" s="15" t="str">
        <f t="shared" si="91"/>
        <v/>
      </c>
      <c r="AC271" s="15" t="str">
        <f t="shared" si="83"/>
        <v/>
      </c>
      <c r="AD271" s="15" t="str">
        <f t="shared" si="84"/>
        <v/>
      </c>
      <c r="AE271" s="121"/>
      <c r="AF271" s="8"/>
      <c r="AG271" s="13"/>
      <c r="AH271" s="13"/>
      <c r="AI271" s="13"/>
      <c r="AJ271" s="13"/>
      <c r="AO271" s="13"/>
      <c r="BR271" s="13"/>
      <c r="BS271" s="122"/>
      <c r="BT271" s="122"/>
      <c r="BX271" s="13"/>
      <c r="BY271" s="122"/>
      <c r="BZ271" s="122"/>
      <c r="CO271" s="144"/>
      <c r="CP271" s="145"/>
    </row>
    <row r="272" spans="1:94" s="57" customFormat="1" ht="45" customHeight="1" x14ac:dyDescent="0.25">
      <c r="A272" s="118"/>
      <c r="B272" s="118"/>
      <c r="C272" s="118"/>
      <c r="D272" s="118"/>
      <c r="E272" s="118"/>
      <c r="F272" s="118"/>
      <c r="G272" s="118"/>
      <c r="H272" s="118"/>
      <c r="I272" s="118"/>
      <c r="J272" s="18" t="str">
        <f t="shared" si="92"/>
        <v/>
      </c>
      <c r="K272" s="18" t="str">
        <f t="shared" si="93"/>
        <v/>
      </c>
      <c r="L272" s="151"/>
      <c r="M272" s="151"/>
      <c r="N272" s="119"/>
      <c r="O272" s="120" t="str">
        <f t="shared" si="80"/>
        <v/>
      </c>
      <c r="P272" s="119"/>
      <c r="Q272" s="15" t="str">
        <f t="shared" si="85"/>
        <v/>
      </c>
      <c r="R272" s="15" t="str">
        <f>IF('2014 Quote Calculator'!$AB272="-","-",IF('2014 Quote Calculator'!$AB272="","",ROUNDUP(IF(OR('2014 Quote Calculator'!$E272=$CF$6,'2014 Quote Calculator'!$E272=$CG$6,'2014 Quote Calculator'!$E272=$CH$6,'2014 Quote Calculator'!$E272=$CI$6),'2014 Quote Calculator'!$AB272,(1-$L272)*'2014 Quote Calculator'!$AB272),2)))</f>
        <v/>
      </c>
      <c r="S272" s="15" t="str">
        <f t="shared" si="86"/>
        <v/>
      </c>
      <c r="T272" s="15" t="str">
        <f>IF('2014 Quote Calculator'!$AD272="-","-",IF('2014 Quote Calculator'!$AD272="","",ROUNDUP(IF(OR('2014 Quote Calculator'!$H272=$CF$6,'2014 Quote Calculator'!$H272=$CG$6,'2014 Quote Calculator'!$H272=$CH$6,'2014 Quote Calculator'!$H272=$CI$6),'2014 Quote Calculator'!$AD272,(1-$L272)*'2014 Quote Calculator'!$AD272),2)))</f>
        <v/>
      </c>
      <c r="U272" s="15" t="str">
        <f t="shared" si="87"/>
        <v/>
      </c>
      <c r="V272" s="132"/>
      <c r="W272" s="18" t="str">
        <f t="shared" si="88"/>
        <v/>
      </c>
      <c r="X272" s="18" t="str">
        <f t="shared" si="81"/>
        <v/>
      </c>
      <c r="Y272" s="18" t="str">
        <f t="shared" si="89"/>
        <v/>
      </c>
      <c r="Z272" s="18" t="str">
        <f t="shared" si="82"/>
        <v/>
      </c>
      <c r="AA272" s="18" t="str">
        <f t="shared" si="90"/>
        <v/>
      </c>
      <c r="AB272" s="15" t="str">
        <f t="shared" si="91"/>
        <v/>
      </c>
      <c r="AC272" s="15" t="str">
        <f t="shared" si="83"/>
        <v/>
      </c>
      <c r="AD272" s="15" t="str">
        <f t="shared" si="84"/>
        <v/>
      </c>
      <c r="AE272" s="121"/>
      <c r="AF272" s="8"/>
      <c r="AG272" s="13"/>
      <c r="AH272" s="13"/>
      <c r="AI272" s="13"/>
      <c r="AJ272" s="13"/>
      <c r="AO272" s="13"/>
      <c r="BR272" s="13"/>
      <c r="BS272" s="122"/>
      <c r="BT272" s="122"/>
      <c r="BX272" s="13"/>
      <c r="BY272" s="122"/>
      <c r="BZ272" s="122"/>
      <c r="CO272" s="144"/>
      <c r="CP272" s="145"/>
    </row>
    <row r="273" spans="1:94" s="57" customFormat="1" ht="45" customHeight="1" x14ac:dyDescent="0.25">
      <c r="A273" s="118"/>
      <c r="B273" s="118"/>
      <c r="C273" s="118"/>
      <c r="D273" s="118"/>
      <c r="E273" s="118"/>
      <c r="F273" s="118"/>
      <c r="G273" s="118"/>
      <c r="H273" s="118"/>
      <c r="I273" s="118"/>
      <c r="J273" s="18" t="str">
        <f t="shared" si="92"/>
        <v/>
      </c>
      <c r="K273" s="18" t="str">
        <f t="shared" si="93"/>
        <v/>
      </c>
      <c r="L273" s="151"/>
      <c r="M273" s="151"/>
      <c r="N273" s="119"/>
      <c r="O273" s="120" t="str">
        <f t="shared" si="80"/>
        <v/>
      </c>
      <c r="P273" s="119"/>
      <c r="Q273" s="15" t="str">
        <f t="shared" si="85"/>
        <v/>
      </c>
      <c r="R273" s="15" t="str">
        <f>IF('2014 Quote Calculator'!$AB273="-","-",IF('2014 Quote Calculator'!$AB273="","",ROUNDUP(IF(OR('2014 Quote Calculator'!$E273=$CF$6,'2014 Quote Calculator'!$E273=$CG$6,'2014 Quote Calculator'!$E273=$CH$6,'2014 Quote Calculator'!$E273=$CI$6),'2014 Quote Calculator'!$AB273,(1-$L273)*'2014 Quote Calculator'!$AB273),2)))</f>
        <v/>
      </c>
      <c r="S273" s="15" t="str">
        <f t="shared" si="86"/>
        <v/>
      </c>
      <c r="T273" s="15" t="str">
        <f>IF('2014 Quote Calculator'!$AD273="-","-",IF('2014 Quote Calculator'!$AD273="","",ROUNDUP(IF(OR('2014 Quote Calculator'!$H273=$CF$6,'2014 Quote Calculator'!$H273=$CG$6,'2014 Quote Calculator'!$H273=$CH$6,'2014 Quote Calculator'!$H273=$CI$6),'2014 Quote Calculator'!$AD273,(1-$L273)*'2014 Quote Calculator'!$AD273),2)))</f>
        <v/>
      </c>
      <c r="U273" s="15" t="str">
        <f t="shared" si="87"/>
        <v/>
      </c>
      <c r="V273" s="132"/>
      <c r="W273" s="18" t="str">
        <f t="shared" si="88"/>
        <v/>
      </c>
      <c r="X273" s="18" t="str">
        <f t="shared" si="81"/>
        <v/>
      </c>
      <c r="Y273" s="18" t="str">
        <f t="shared" si="89"/>
        <v/>
      </c>
      <c r="Z273" s="18" t="str">
        <f t="shared" si="82"/>
        <v/>
      </c>
      <c r="AA273" s="18" t="str">
        <f t="shared" si="90"/>
        <v/>
      </c>
      <c r="AB273" s="15" t="str">
        <f t="shared" si="91"/>
        <v/>
      </c>
      <c r="AC273" s="15" t="str">
        <f t="shared" si="83"/>
        <v/>
      </c>
      <c r="AD273" s="15" t="str">
        <f t="shared" si="84"/>
        <v/>
      </c>
      <c r="AE273" s="121"/>
      <c r="AF273" s="8"/>
      <c r="AG273" s="13"/>
      <c r="AH273" s="13"/>
      <c r="AI273" s="13"/>
      <c r="AJ273" s="13"/>
      <c r="AO273" s="13"/>
      <c r="BR273" s="13"/>
      <c r="BS273" s="122"/>
      <c r="BT273" s="122"/>
      <c r="BX273" s="13"/>
      <c r="BY273" s="122"/>
      <c r="BZ273" s="122"/>
      <c r="CO273" s="144"/>
      <c r="CP273" s="145"/>
    </row>
    <row r="274" spans="1:94" s="57" customFormat="1" ht="45" customHeight="1" x14ac:dyDescent="0.25">
      <c r="A274" s="118"/>
      <c r="B274" s="118"/>
      <c r="C274" s="118"/>
      <c r="D274" s="118"/>
      <c r="E274" s="118"/>
      <c r="F274" s="118"/>
      <c r="G274" s="118"/>
      <c r="H274" s="118"/>
      <c r="I274" s="118"/>
      <c r="J274" s="18" t="str">
        <f t="shared" si="92"/>
        <v/>
      </c>
      <c r="K274" s="18" t="str">
        <f t="shared" si="93"/>
        <v/>
      </c>
      <c r="L274" s="151"/>
      <c r="M274" s="151"/>
      <c r="N274" s="119"/>
      <c r="O274" s="120" t="str">
        <f t="shared" si="80"/>
        <v/>
      </c>
      <c r="P274" s="119"/>
      <c r="Q274" s="15" t="str">
        <f t="shared" si="85"/>
        <v/>
      </c>
      <c r="R274" s="15" t="str">
        <f>IF('2014 Quote Calculator'!$AB274="-","-",IF('2014 Quote Calculator'!$AB274="","",ROUNDUP(IF(OR('2014 Quote Calculator'!$E274=$CF$6,'2014 Quote Calculator'!$E274=$CG$6,'2014 Quote Calculator'!$E274=$CH$6,'2014 Quote Calculator'!$E274=$CI$6),'2014 Quote Calculator'!$AB274,(1-$L274)*'2014 Quote Calculator'!$AB274),2)))</f>
        <v/>
      </c>
      <c r="S274" s="15" t="str">
        <f t="shared" si="86"/>
        <v/>
      </c>
      <c r="T274" s="15" t="str">
        <f>IF('2014 Quote Calculator'!$AD274="-","-",IF('2014 Quote Calculator'!$AD274="","",ROUNDUP(IF(OR('2014 Quote Calculator'!$H274=$CF$6,'2014 Quote Calculator'!$H274=$CG$6,'2014 Quote Calculator'!$H274=$CH$6,'2014 Quote Calculator'!$H274=$CI$6),'2014 Quote Calculator'!$AD274,(1-$L274)*'2014 Quote Calculator'!$AD274),2)))</f>
        <v/>
      </c>
      <c r="U274" s="15" t="str">
        <f t="shared" si="87"/>
        <v/>
      </c>
      <c r="V274" s="132"/>
      <c r="W274" s="18" t="str">
        <f t="shared" si="88"/>
        <v/>
      </c>
      <c r="X274" s="18" t="str">
        <f t="shared" si="81"/>
        <v/>
      </c>
      <c r="Y274" s="18" t="str">
        <f t="shared" si="89"/>
        <v/>
      </c>
      <c r="Z274" s="18" t="str">
        <f t="shared" si="82"/>
        <v/>
      </c>
      <c r="AA274" s="18" t="str">
        <f t="shared" si="90"/>
        <v/>
      </c>
      <c r="AB274" s="15" t="str">
        <f t="shared" si="91"/>
        <v/>
      </c>
      <c r="AC274" s="15" t="str">
        <f t="shared" si="83"/>
        <v/>
      </c>
      <c r="AD274" s="15" t="str">
        <f t="shared" si="84"/>
        <v/>
      </c>
      <c r="AE274" s="121"/>
      <c r="AF274" s="8"/>
      <c r="AG274" s="13"/>
      <c r="AH274" s="13"/>
      <c r="AI274" s="13"/>
      <c r="AJ274" s="13"/>
      <c r="AO274" s="13"/>
      <c r="BR274" s="13"/>
      <c r="BS274" s="122"/>
      <c r="BT274" s="122"/>
      <c r="BX274" s="13"/>
      <c r="BY274" s="122"/>
      <c r="BZ274" s="122"/>
      <c r="CO274" s="144"/>
      <c r="CP274" s="145"/>
    </row>
    <row r="275" spans="1:94" s="57" customFormat="1" ht="45" customHeight="1" x14ac:dyDescent="0.25">
      <c r="A275" s="118"/>
      <c r="B275" s="118"/>
      <c r="C275" s="118"/>
      <c r="D275" s="118"/>
      <c r="E275" s="118"/>
      <c r="F275" s="118"/>
      <c r="G275" s="118"/>
      <c r="H275" s="118"/>
      <c r="I275" s="118"/>
      <c r="J275" s="18" t="str">
        <f t="shared" si="92"/>
        <v/>
      </c>
      <c r="K275" s="18" t="str">
        <f t="shared" si="93"/>
        <v/>
      </c>
      <c r="L275" s="151"/>
      <c r="M275" s="151"/>
      <c r="N275" s="119"/>
      <c r="O275" s="120" t="str">
        <f t="shared" si="80"/>
        <v/>
      </c>
      <c r="P275" s="119"/>
      <c r="Q275" s="15" t="str">
        <f t="shared" si="85"/>
        <v/>
      </c>
      <c r="R275" s="15" t="str">
        <f>IF('2014 Quote Calculator'!$AB275="-","-",IF('2014 Quote Calculator'!$AB275="","",ROUNDUP(IF(OR('2014 Quote Calculator'!$E275=$CF$6,'2014 Quote Calculator'!$E275=$CG$6,'2014 Quote Calculator'!$E275=$CH$6,'2014 Quote Calculator'!$E275=$CI$6),'2014 Quote Calculator'!$AB275,(1-$L275)*'2014 Quote Calculator'!$AB275),2)))</f>
        <v/>
      </c>
      <c r="S275" s="15" t="str">
        <f t="shared" si="86"/>
        <v/>
      </c>
      <c r="T275" s="15" t="str">
        <f>IF('2014 Quote Calculator'!$AD275="-","-",IF('2014 Quote Calculator'!$AD275="","",ROUNDUP(IF(OR('2014 Quote Calculator'!$H275=$CF$6,'2014 Quote Calculator'!$H275=$CG$6,'2014 Quote Calculator'!$H275=$CH$6,'2014 Quote Calculator'!$H275=$CI$6),'2014 Quote Calculator'!$AD275,(1-$L275)*'2014 Quote Calculator'!$AD275),2)))</f>
        <v/>
      </c>
      <c r="U275" s="15" t="str">
        <f t="shared" si="87"/>
        <v/>
      </c>
      <c r="V275" s="132"/>
      <c r="W275" s="18" t="str">
        <f t="shared" si="88"/>
        <v/>
      </c>
      <c r="X275" s="18" t="str">
        <f t="shared" si="81"/>
        <v/>
      </c>
      <c r="Y275" s="18" t="str">
        <f t="shared" si="89"/>
        <v/>
      </c>
      <c r="Z275" s="18" t="str">
        <f t="shared" si="82"/>
        <v/>
      </c>
      <c r="AA275" s="18" t="str">
        <f t="shared" si="90"/>
        <v/>
      </c>
      <c r="AB275" s="15" t="str">
        <f t="shared" si="91"/>
        <v/>
      </c>
      <c r="AC275" s="15" t="str">
        <f t="shared" si="83"/>
        <v/>
      </c>
      <c r="AD275" s="15" t="str">
        <f t="shared" si="84"/>
        <v/>
      </c>
      <c r="AE275" s="121"/>
      <c r="AF275" s="8"/>
      <c r="AG275" s="13"/>
      <c r="AH275" s="13"/>
      <c r="AI275" s="13"/>
      <c r="AJ275" s="13"/>
      <c r="AO275" s="13"/>
      <c r="BR275" s="13"/>
      <c r="BS275" s="122"/>
      <c r="BT275" s="122"/>
      <c r="BX275" s="13"/>
      <c r="BY275" s="122"/>
      <c r="BZ275" s="122"/>
      <c r="CO275" s="144"/>
      <c r="CP275" s="145"/>
    </row>
    <row r="276" spans="1:94" s="57" customFormat="1" ht="45" customHeight="1" x14ac:dyDescent="0.25">
      <c r="A276" s="118"/>
      <c r="B276" s="118"/>
      <c r="C276" s="118"/>
      <c r="D276" s="118"/>
      <c r="E276" s="118"/>
      <c r="F276" s="118"/>
      <c r="G276" s="118"/>
      <c r="H276" s="118"/>
      <c r="I276" s="118"/>
      <c r="J276" s="18" t="str">
        <f t="shared" si="92"/>
        <v/>
      </c>
      <c r="K276" s="18" t="str">
        <f t="shared" si="93"/>
        <v/>
      </c>
      <c r="L276" s="151"/>
      <c r="M276" s="151"/>
      <c r="N276" s="119"/>
      <c r="O276" s="120" t="str">
        <f t="shared" si="80"/>
        <v/>
      </c>
      <c r="P276" s="119"/>
      <c r="Q276" s="15" t="str">
        <f t="shared" si="85"/>
        <v/>
      </c>
      <c r="R276" s="15" t="str">
        <f>IF('2014 Quote Calculator'!$AB276="-","-",IF('2014 Quote Calculator'!$AB276="","",ROUNDUP(IF(OR('2014 Quote Calculator'!$E276=$CF$6,'2014 Quote Calculator'!$E276=$CG$6,'2014 Quote Calculator'!$E276=$CH$6,'2014 Quote Calculator'!$E276=$CI$6),'2014 Quote Calculator'!$AB276,(1-$L276)*'2014 Quote Calculator'!$AB276),2)))</f>
        <v/>
      </c>
      <c r="S276" s="15" t="str">
        <f t="shared" si="86"/>
        <v/>
      </c>
      <c r="T276" s="15" t="str">
        <f>IF('2014 Quote Calculator'!$AD276="-","-",IF('2014 Quote Calculator'!$AD276="","",ROUNDUP(IF(OR('2014 Quote Calculator'!$H276=$CF$6,'2014 Quote Calculator'!$H276=$CG$6,'2014 Quote Calculator'!$H276=$CH$6,'2014 Quote Calculator'!$H276=$CI$6),'2014 Quote Calculator'!$AD276,(1-$L276)*'2014 Quote Calculator'!$AD276),2)))</f>
        <v/>
      </c>
      <c r="U276" s="15" t="str">
        <f t="shared" si="87"/>
        <v/>
      </c>
      <c r="V276" s="132"/>
      <c r="W276" s="18" t="str">
        <f t="shared" si="88"/>
        <v/>
      </c>
      <c r="X276" s="18" t="str">
        <f t="shared" si="81"/>
        <v/>
      </c>
      <c r="Y276" s="18" t="str">
        <f t="shared" si="89"/>
        <v/>
      </c>
      <c r="Z276" s="18" t="str">
        <f t="shared" si="82"/>
        <v/>
      </c>
      <c r="AA276" s="18" t="str">
        <f t="shared" si="90"/>
        <v/>
      </c>
      <c r="AB276" s="15" t="str">
        <f t="shared" si="91"/>
        <v/>
      </c>
      <c r="AC276" s="15" t="str">
        <f t="shared" si="83"/>
        <v/>
      </c>
      <c r="AD276" s="15" t="str">
        <f t="shared" si="84"/>
        <v/>
      </c>
      <c r="AE276" s="121"/>
      <c r="AF276" s="8"/>
      <c r="AG276" s="13"/>
      <c r="AH276" s="13"/>
      <c r="AI276" s="13"/>
      <c r="AJ276" s="13"/>
      <c r="AO276" s="13"/>
      <c r="BR276" s="13"/>
      <c r="BS276" s="122"/>
      <c r="BT276" s="122"/>
      <c r="BX276" s="13"/>
      <c r="BY276" s="122"/>
      <c r="BZ276" s="122"/>
      <c r="CO276" s="144"/>
      <c r="CP276" s="145"/>
    </row>
    <row r="277" spans="1:94" s="57" customFormat="1" ht="45" customHeight="1" x14ac:dyDescent="0.25">
      <c r="A277" s="118"/>
      <c r="B277" s="118"/>
      <c r="C277" s="118"/>
      <c r="D277" s="118"/>
      <c r="E277" s="118"/>
      <c r="F277" s="118"/>
      <c r="G277" s="118"/>
      <c r="H277" s="118"/>
      <c r="I277" s="118"/>
      <c r="J277" s="18" t="str">
        <f t="shared" si="92"/>
        <v/>
      </c>
      <c r="K277" s="18" t="str">
        <f t="shared" si="93"/>
        <v/>
      </c>
      <c r="L277" s="151"/>
      <c r="M277" s="151"/>
      <c r="N277" s="119"/>
      <c r="O277" s="120" t="str">
        <f t="shared" si="80"/>
        <v/>
      </c>
      <c r="P277" s="119"/>
      <c r="Q277" s="15" t="str">
        <f t="shared" si="85"/>
        <v/>
      </c>
      <c r="R277" s="15" t="str">
        <f>IF('2014 Quote Calculator'!$AB277="-","-",IF('2014 Quote Calculator'!$AB277="","",ROUNDUP(IF(OR('2014 Quote Calculator'!$E277=$CF$6,'2014 Quote Calculator'!$E277=$CG$6,'2014 Quote Calculator'!$E277=$CH$6,'2014 Quote Calculator'!$E277=$CI$6),'2014 Quote Calculator'!$AB277,(1-$L277)*'2014 Quote Calculator'!$AB277),2)))</f>
        <v/>
      </c>
      <c r="S277" s="15" t="str">
        <f t="shared" si="86"/>
        <v/>
      </c>
      <c r="T277" s="15" t="str">
        <f>IF('2014 Quote Calculator'!$AD277="-","-",IF('2014 Quote Calculator'!$AD277="","",ROUNDUP(IF(OR('2014 Quote Calculator'!$H277=$CF$6,'2014 Quote Calculator'!$H277=$CG$6,'2014 Quote Calculator'!$H277=$CH$6,'2014 Quote Calculator'!$H277=$CI$6),'2014 Quote Calculator'!$AD277,(1-$L277)*'2014 Quote Calculator'!$AD277),2)))</f>
        <v/>
      </c>
      <c r="U277" s="15" t="str">
        <f t="shared" si="87"/>
        <v/>
      </c>
      <c r="V277" s="132"/>
      <c r="W277" s="18" t="str">
        <f t="shared" si="88"/>
        <v/>
      </c>
      <c r="X277" s="18" t="str">
        <f t="shared" si="81"/>
        <v/>
      </c>
      <c r="Y277" s="18" t="str">
        <f t="shared" si="89"/>
        <v/>
      </c>
      <c r="Z277" s="18" t="str">
        <f t="shared" si="82"/>
        <v/>
      </c>
      <c r="AA277" s="18" t="str">
        <f t="shared" si="90"/>
        <v/>
      </c>
      <c r="AB277" s="15" t="str">
        <f t="shared" si="91"/>
        <v/>
      </c>
      <c r="AC277" s="15" t="str">
        <f t="shared" si="83"/>
        <v/>
      </c>
      <c r="AD277" s="15" t="str">
        <f t="shared" si="84"/>
        <v/>
      </c>
      <c r="AE277" s="121"/>
      <c r="AF277" s="8"/>
      <c r="AG277" s="13"/>
      <c r="AH277" s="13"/>
      <c r="AI277" s="13"/>
      <c r="AJ277" s="13"/>
      <c r="AO277" s="13"/>
      <c r="BR277" s="13"/>
      <c r="BS277" s="122"/>
      <c r="BT277" s="122"/>
      <c r="BX277" s="13"/>
      <c r="BY277" s="122"/>
      <c r="BZ277" s="122"/>
      <c r="CO277" s="144"/>
      <c r="CP277" s="145"/>
    </row>
    <row r="278" spans="1:94" s="57" customFormat="1" ht="45" customHeight="1" x14ac:dyDescent="0.25">
      <c r="A278" s="118"/>
      <c r="B278" s="118"/>
      <c r="C278" s="118"/>
      <c r="D278" s="118"/>
      <c r="E278" s="118"/>
      <c r="F278" s="118"/>
      <c r="G278" s="118"/>
      <c r="H278" s="118"/>
      <c r="I278" s="118"/>
      <c r="J278" s="18" t="str">
        <f t="shared" si="92"/>
        <v/>
      </c>
      <c r="K278" s="18" t="str">
        <f t="shared" si="93"/>
        <v/>
      </c>
      <c r="L278" s="151"/>
      <c r="M278" s="151"/>
      <c r="N278" s="119"/>
      <c r="O278" s="120" t="str">
        <f t="shared" si="80"/>
        <v/>
      </c>
      <c r="P278" s="119"/>
      <c r="Q278" s="15" t="str">
        <f t="shared" si="85"/>
        <v/>
      </c>
      <c r="R278" s="15" t="str">
        <f>IF('2014 Quote Calculator'!$AB278="-","-",IF('2014 Quote Calculator'!$AB278="","",ROUNDUP(IF(OR('2014 Quote Calculator'!$E278=$CF$6,'2014 Quote Calculator'!$E278=$CG$6,'2014 Quote Calculator'!$E278=$CH$6,'2014 Quote Calculator'!$E278=$CI$6),'2014 Quote Calculator'!$AB278,(1-$L278)*'2014 Quote Calculator'!$AB278),2)))</f>
        <v/>
      </c>
      <c r="S278" s="15" t="str">
        <f t="shared" si="86"/>
        <v/>
      </c>
      <c r="T278" s="15" t="str">
        <f>IF('2014 Quote Calculator'!$AD278="-","-",IF('2014 Quote Calculator'!$AD278="","",ROUNDUP(IF(OR('2014 Quote Calculator'!$H278=$CF$6,'2014 Quote Calculator'!$H278=$CG$6,'2014 Quote Calculator'!$H278=$CH$6,'2014 Quote Calculator'!$H278=$CI$6),'2014 Quote Calculator'!$AD278,(1-$L278)*'2014 Quote Calculator'!$AD278),2)))</f>
        <v/>
      </c>
      <c r="U278" s="15" t="str">
        <f t="shared" si="87"/>
        <v/>
      </c>
      <c r="V278" s="132"/>
      <c r="W278" s="18" t="str">
        <f t="shared" si="88"/>
        <v/>
      </c>
      <c r="X278" s="18" t="str">
        <f t="shared" si="81"/>
        <v/>
      </c>
      <c r="Y278" s="18" t="str">
        <f t="shared" si="89"/>
        <v/>
      </c>
      <c r="Z278" s="18" t="str">
        <f t="shared" si="82"/>
        <v/>
      </c>
      <c r="AA278" s="18" t="str">
        <f t="shared" si="90"/>
        <v/>
      </c>
      <c r="AB278" s="15" t="str">
        <f t="shared" si="91"/>
        <v/>
      </c>
      <c r="AC278" s="15" t="str">
        <f t="shared" si="83"/>
        <v/>
      </c>
      <c r="AD278" s="15" t="str">
        <f t="shared" si="84"/>
        <v/>
      </c>
      <c r="AE278" s="121"/>
      <c r="AF278" s="8"/>
      <c r="AG278" s="13"/>
      <c r="AH278" s="13"/>
      <c r="AI278" s="13"/>
      <c r="AJ278" s="13"/>
      <c r="AO278" s="13"/>
      <c r="BR278" s="13"/>
      <c r="BS278" s="122"/>
      <c r="BT278" s="122"/>
      <c r="BX278" s="13"/>
      <c r="BY278" s="122"/>
      <c r="BZ278" s="122"/>
      <c r="CO278" s="144"/>
      <c r="CP278" s="145"/>
    </row>
    <row r="279" spans="1:94" s="57" customFormat="1" ht="45" customHeight="1" x14ac:dyDescent="0.25">
      <c r="A279" s="118"/>
      <c r="B279" s="118"/>
      <c r="C279" s="118"/>
      <c r="D279" s="118"/>
      <c r="E279" s="118"/>
      <c r="F279" s="118"/>
      <c r="G279" s="118"/>
      <c r="H279" s="118"/>
      <c r="I279" s="118"/>
      <c r="J279" s="18" t="str">
        <f t="shared" si="92"/>
        <v/>
      </c>
      <c r="K279" s="18" t="str">
        <f t="shared" si="93"/>
        <v/>
      </c>
      <c r="L279" s="151"/>
      <c r="M279" s="151"/>
      <c r="N279" s="119"/>
      <c r="O279" s="120" t="str">
        <f t="shared" si="80"/>
        <v/>
      </c>
      <c r="P279" s="119"/>
      <c r="Q279" s="15" t="str">
        <f t="shared" si="85"/>
        <v/>
      </c>
      <c r="R279" s="15" t="str">
        <f>IF('2014 Quote Calculator'!$AB279="-","-",IF('2014 Quote Calculator'!$AB279="","",ROUNDUP(IF(OR('2014 Quote Calculator'!$E279=$CF$6,'2014 Quote Calculator'!$E279=$CG$6,'2014 Quote Calculator'!$E279=$CH$6,'2014 Quote Calculator'!$E279=$CI$6),'2014 Quote Calculator'!$AB279,(1-$L279)*'2014 Quote Calculator'!$AB279),2)))</f>
        <v/>
      </c>
      <c r="S279" s="15" t="str">
        <f t="shared" si="86"/>
        <v/>
      </c>
      <c r="T279" s="15" t="str">
        <f>IF('2014 Quote Calculator'!$AD279="-","-",IF('2014 Quote Calculator'!$AD279="","",ROUNDUP(IF(OR('2014 Quote Calculator'!$H279=$CF$6,'2014 Quote Calculator'!$H279=$CG$6,'2014 Quote Calculator'!$H279=$CH$6,'2014 Quote Calculator'!$H279=$CI$6),'2014 Quote Calculator'!$AD279,(1-$L279)*'2014 Quote Calculator'!$AD279),2)))</f>
        <v/>
      </c>
      <c r="U279" s="15" t="str">
        <f t="shared" si="87"/>
        <v/>
      </c>
      <c r="V279" s="132"/>
      <c r="W279" s="18" t="str">
        <f t="shared" si="88"/>
        <v/>
      </c>
      <c r="X279" s="18" t="str">
        <f t="shared" si="81"/>
        <v/>
      </c>
      <c r="Y279" s="18" t="str">
        <f t="shared" si="89"/>
        <v/>
      </c>
      <c r="Z279" s="18" t="str">
        <f t="shared" si="82"/>
        <v/>
      </c>
      <c r="AA279" s="18" t="str">
        <f t="shared" si="90"/>
        <v/>
      </c>
      <c r="AB279" s="15" t="str">
        <f t="shared" si="91"/>
        <v/>
      </c>
      <c r="AC279" s="15" t="str">
        <f t="shared" si="83"/>
        <v/>
      </c>
      <c r="AD279" s="15" t="str">
        <f t="shared" si="84"/>
        <v/>
      </c>
      <c r="AE279" s="121"/>
      <c r="AF279" s="8"/>
      <c r="AG279" s="13"/>
      <c r="AH279" s="13"/>
      <c r="AI279" s="13"/>
      <c r="AJ279" s="13"/>
      <c r="AO279" s="13"/>
      <c r="BR279" s="13"/>
      <c r="BS279" s="122"/>
      <c r="BT279" s="122"/>
      <c r="BX279" s="13"/>
      <c r="BY279" s="122"/>
      <c r="BZ279" s="122"/>
      <c r="CO279" s="144"/>
      <c r="CP279" s="145"/>
    </row>
    <row r="280" spans="1:94" s="57" customFormat="1" ht="45" customHeight="1" x14ac:dyDescent="0.25">
      <c r="A280" s="118"/>
      <c r="B280" s="118"/>
      <c r="C280" s="118"/>
      <c r="D280" s="118"/>
      <c r="E280" s="118"/>
      <c r="F280" s="118"/>
      <c r="G280" s="118"/>
      <c r="H280" s="118"/>
      <c r="I280" s="118"/>
      <c r="J280" s="18" t="str">
        <f t="shared" si="92"/>
        <v/>
      </c>
      <c r="K280" s="18" t="str">
        <f t="shared" si="93"/>
        <v/>
      </c>
      <c r="L280" s="151"/>
      <c r="M280" s="151"/>
      <c r="N280" s="119"/>
      <c r="O280" s="120" t="str">
        <f t="shared" si="80"/>
        <v/>
      </c>
      <c r="P280" s="119"/>
      <c r="Q280" s="15" t="str">
        <f t="shared" si="85"/>
        <v/>
      </c>
      <c r="R280" s="15" t="str">
        <f>IF('2014 Quote Calculator'!$AB280="-","-",IF('2014 Quote Calculator'!$AB280="","",ROUNDUP(IF(OR('2014 Quote Calculator'!$E280=$CF$6,'2014 Quote Calculator'!$E280=$CG$6,'2014 Quote Calculator'!$E280=$CH$6,'2014 Quote Calculator'!$E280=$CI$6),'2014 Quote Calculator'!$AB280,(1-$L280)*'2014 Quote Calculator'!$AB280),2)))</f>
        <v/>
      </c>
      <c r="S280" s="15" t="str">
        <f t="shared" si="86"/>
        <v/>
      </c>
      <c r="T280" s="15" t="str">
        <f>IF('2014 Quote Calculator'!$AD280="-","-",IF('2014 Quote Calculator'!$AD280="","",ROUNDUP(IF(OR('2014 Quote Calculator'!$H280=$CF$6,'2014 Quote Calculator'!$H280=$CG$6,'2014 Quote Calculator'!$H280=$CH$6,'2014 Quote Calculator'!$H280=$CI$6),'2014 Quote Calculator'!$AD280,(1-$L280)*'2014 Quote Calculator'!$AD280),2)))</f>
        <v/>
      </c>
      <c r="U280" s="15" t="str">
        <f t="shared" si="87"/>
        <v/>
      </c>
      <c r="V280" s="132"/>
      <c r="W280" s="18" t="str">
        <f t="shared" si="88"/>
        <v/>
      </c>
      <c r="X280" s="18" t="str">
        <f t="shared" si="81"/>
        <v/>
      </c>
      <c r="Y280" s="18" t="str">
        <f t="shared" si="89"/>
        <v/>
      </c>
      <c r="Z280" s="18" t="str">
        <f t="shared" si="82"/>
        <v/>
      </c>
      <c r="AA280" s="18" t="str">
        <f t="shared" si="90"/>
        <v/>
      </c>
      <c r="AB280" s="15" t="str">
        <f t="shared" si="91"/>
        <v/>
      </c>
      <c r="AC280" s="15" t="str">
        <f t="shared" si="83"/>
        <v/>
      </c>
      <c r="AD280" s="15" t="str">
        <f t="shared" si="84"/>
        <v/>
      </c>
      <c r="AE280" s="121"/>
      <c r="AF280" s="8"/>
      <c r="AG280" s="13"/>
      <c r="AH280" s="13"/>
      <c r="AI280" s="13"/>
      <c r="AJ280" s="13"/>
      <c r="AO280" s="13"/>
      <c r="BR280" s="13"/>
      <c r="BS280" s="122"/>
      <c r="BT280" s="122"/>
      <c r="BX280" s="13"/>
      <c r="BY280" s="122"/>
      <c r="BZ280" s="122"/>
      <c r="CO280" s="144"/>
      <c r="CP280" s="145"/>
    </row>
    <row r="281" spans="1:94" s="57" customFormat="1" ht="45" customHeight="1" x14ac:dyDescent="0.25">
      <c r="A281" s="118"/>
      <c r="B281" s="118"/>
      <c r="C281" s="118"/>
      <c r="D281" s="118"/>
      <c r="E281" s="118"/>
      <c r="F281" s="118"/>
      <c r="G281" s="118"/>
      <c r="H281" s="118"/>
      <c r="I281" s="118"/>
      <c r="J281" s="18" t="str">
        <f t="shared" si="92"/>
        <v/>
      </c>
      <c r="K281" s="18" t="str">
        <f t="shared" si="93"/>
        <v/>
      </c>
      <c r="L281" s="151"/>
      <c r="M281" s="151"/>
      <c r="N281" s="119"/>
      <c r="O281" s="120" t="str">
        <f t="shared" si="80"/>
        <v/>
      </c>
      <c r="P281" s="119"/>
      <c r="Q281" s="15" t="str">
        <f t="shared" si="85"/>
        <v/>
      </c>
      <c r="R281" s="15" t="str">
        <f>IF('2014 Quote Calculator'!$AB281="-","-",IF('2014 Quote Calculator'!$AB281="","",ROUNDUP(IF(OR('2014 Quote Calculator'!$E281=$CF$6,'2014 Quote Calculator'!$E281=$CG$6,'2014 Quote Calculator'!$E281=$CH$6,'2014 Quote Calculator'!$E281=$CI$6),'2014 Quote Calculator'!$AB281,(1-$L281)*'2014 Quote Calculator'!$AB281),2)))</f>
        <v/>
      </c>
      <c r="S281" s="15" t="str">
        <f t="shared" si="86"/>
        <v/>
      </c>
      <c r="T281" s="15" t="str">
        <f>IF('2014 Quote Calculator'!$AD281="-","-",IF('2014 Quote Calculator'!$AD281="","",ROUNDUP(IF(OR('2014 Quote Calculator'!$H281=$CF$6,'2014 Quote Calculator'!$H281=$CG$6,'2014 Quote Calculator'!$H281=$CH$6,'2014 Quote Calculator'!$H281=$CI$6),'2014 Quote Calculator'!$AD281,(1-$L281)*'2014 Quote Calculator'!$AD281),2)))</f>
        <v/>
      </c>
      <c r="U281" s="15" t="str">
        <f t="shared" si="87"/>
        <v/>
      </c>
      <c r="V281" s="132"/>
      <c r="W281" s="18" t="str">
        <f t="shared" si="88"/>
        <v/>
      </c>
      <c r="X281" s="18" t="str">
        <f t="shared" si="81"/>
        <v/>
      </c>
      <c r="Y281" s="18" t="str">
        <f t="shared" si="89"/>
        <v/>
      </c>
      <c r="Z281" s="18" t="str">
        <f t="shared" si="82"/>
        <v/>
      </c>
      <c r="AA281" s="18" t="str">
        <f t="shared" si="90"/>
        <v/>
      </c>
      <c r="AB281" s="15" t="str">
        <f t="shared" si="91"/>
        <v/>
      </c>
      <c r="AC281" s="15" t="str">
        <f t="shared" si="83"/>
        <v/>
      </c>
      <c r="AD281" s="15" t="str">
        <f t="shared" si="84"/>
        <v/>
      </c>
      <c r="AE281" s="121"/>
      <c r="AF281" s="8"/>
      <c r="AG281" s="13"/>
      <c r="AH281" s="13"/>
      <c r="AI281" s="13"/>
      <c r="AJ281" s="13"/>
      <c r="AO281" s="13"/>
      <c r="BR281" s="13"/>
      <c r="BS281" s="122"/>
      <c r="BT281" s="122"/>
      <c r="BX281" s="13"/>
      <c r="BY281" s="122"/>
      <c r="BZ281" s="122"/>
      <c r="CO281" s="144"/>
      <c r="CP281" s="145"/>
    </row>
    <row r="282" spans="1:94" s="57" customFormat="1" ht="45" customHeight="1" x14ac:dyDescent="0.25">
      <c r="A282" s="118"/>
      <c r="B282" s="118"/>
      <c r="C282" s="118"/>
      <c r="D282" s="118"/>
      <c r="E282" s="118"/>
      <c r="F282" s="118"/>
      <c r="G282" s="118"/>
      <c r="H282" s="118"/>
      <c r="I282" s="118"/>
      <c r="J282" s="18" t="str">
        <f t="shared" si="92"/>
        <v/>
      </c>
      <c r="K282" s="18" t="str">
        <f t="shared" si="93"/>
        <v/>
      </c>
      <c r="L282" s="151"/>
      <c r="M282" s="151"/>
      <c r="N282" s="119"/>
      <c r="O282" s="120" t="str">
        <f t="shared" si="80"/>
        <v/>
      </c>
      <c r="P282" s="119"/>
      <c r="Q282" s="15" t="str">
        <f t="shared" si="85"/>
        <v/>
      </c>
      <c r="R282" s="15" t="str">
        <f>IF('2014 Quote Calculator'!$AB282="-","-",IF('2014 Quote Calculator'!$AB282="","",ROUNDUP(IF(OR('2014 Quote Calculator'!$E282=$CF$6,'2014 Quote Calculator'!$E282=$CG$6,'2014 Quote Calculator'!$E282=$CH$6,'2014 Quote Calculator'!$E282=$CI$6),'2014 Quote Calculator'!$AB282,(1-$L282)*'2014 Quote Calculator'!$AB282),2)))</f>
        <v/>
      </c>
      <c r="S282" s="15" t="str">
        <f t="shared" si="86"/>
        <v/>
      </c>
      <c r="T282" s="15" t="str">
        <f>IF('2014 Quote Calculator'!$AD282="-","-",IF('2014 Quote Calculator'!$AD282="","",ROUNDUP(IF(OR('2014 Quote Calculator'!$H282=$CF$6,'2014 Quote Calculator'!$H282=$CG$6,'2014 Quote Calculator'!$H282=$CH$6,'2014 Quote Calculator'!$H282=$CI$6),'2014 Quote Calculator'!$AD282,(1-$L282)*'2014 Quote Calculator'!$AD282),2)))</f>
        <v/>
      </c>
      <c r="U282" s="15" t="str">
        <f t="shared" si="87"/>
        <v/>
      </c>
      <c r="V282" s="132"/>
      <c r="W282" s="18" t="str">
        <f t="shared" si="88"/>
        <v/>
      </c>
      <c r="X282" s="18" t="str">
        <f t="shared" si="81"/>
        <v/>
      </c>
      <c r="Y282" s="18" t="str">
        <f t="shared" si="89"/>
        <v/>
      </c>
      <c r="Z282" s="18" t="str">
        <f t="shared" si="82"/>
        <v/>
      </c>
      <c r="AA282" s="18" t="str">
        <f t="shared" si="90"/>
        <v/>
      </c>
      <c r="AB282" s="15" t="str">
        <f t="shared" si="91"/>
        <v/>
      </c>
      <c r="AC282" s="15" t="str">
        <f t="shared" si="83"/>
        <v/>
      </c>
      <c r="AD282" s="15" t="str">
        <f t="shared" si="84"/>
        <v/>
      </c>
      <c r="AE282" s="121"/>
      <c r="AF282" s="8"/>
      <c r="AG282" s="13"/>
      <c r="AH282" s="13"/>
      <c r="AI282" s="13"/>
      <c r="AJ282" s="13"/>
      <c r="AO282" s="13"/>
      <c r="BR282" s="13"/>
      <c r="BS282" s="122"/>
      <c r="BT282" s="122"/>
      <c r="BX282" s="13"/>
      <c r="BY282" s="122"/>
      <c r="BZ282" s="122"/>
      <c r="CO282" s="144"/>
      <c r="CP282" s="145"/>
    </row>
    <row r="283" spans="1:94" s="57" customFormat="1" ht="45" customHeight="1" x14ac:dyDescent="0.25">
      <c r="A283" s="118"/>
      <c r="B283" s="118"/>
      <c r="C283" s="118"/>
      <c r="D283" s="118"/>
      <c r="E283" s="118"/>
      <c r="F283" s="118"/>
      <c r="G283" s="118"/>
      <c r="H283" s="118"/>
      <c r="I283" s="118"/>
      <c r="J283" s="18" t="str">
        <f t="shared" si="92"/>
        <v/>
      </c>
      <c r="K283" s="18" t="str">
        <f t="shared" si="93"/>
        <v/>
      </c>
      <c r="L283" s="151"/>
      <c r="M283" s="151"/>
      <c r="N283" s="119"/>
      <c r="O283" s="120" t="str">
        <f t="shared" si="80"/>
        <v/>
      </c>
      <c r="P283" s="119"/>
      <c r="Q283" s="15" t="str">
        <f t="shared" si="85"/>
        <v/>
      </c>
      <c r="R283" s="15" t="str">
        <f>IF('2014 Quote Calculator'!$AB283="-","-",IF('2014 Quote Calculator'!$AB283="","",ROUNDUP(IF(OR('2014 Quote Calculator'!$E283=$CF$6,'2014 Quote Calculator'!$E283=$CG$6,'2014 Quote Calculator'!$E283=$CH$6,'2014 Quote Calculator'!$E283=$CI$6),'2014 Quote Calculator'!$AB283,(1-$L283)*'2014 Quote Calculator'!$AB283),2)))</f>
        <v/>
      </c>
      <c r="S283" s="15" t="str">
        <f t="shared" si="86"/>
        <v/>
      </c>
      <c r="T283" s="15" t="str">
        <f>IF('2014 Quote Calculator'!$AD283="-","-",IF('2014 Quote Calculator'!$AD283="","",ROUNDUP(IF(OR('2014 Quote Calculator'!$H283=$CF$6,'2014 Quote Calculator'!$H283=$CG$6,'2014 Quote Calculator'!$H283=$CH$6,'2014 Quote Calculator'!$H283=$CI$6),'2014 Quote Calculator'!$AD283,(1-$L283)*'2014 Quote Calculator'!$AD283),2)))</f>
        <v/>
      </c>
      <c r="U283" s="15" t="str">
        <f t="shared" si="87"/>
        <v/>
      </c>
      <c r="V283" s="132"/>
      <c r="W283" s="18" t="str">
        <f t="shared" si="88"/>
        <v/>
      </c>
      <c r="X283" s="18" t="str">
        <f t="shared" si="81"/>
        <v/>
      </c>
      <c r="Y283" s="18" t="str">
        <f t="shared" si="89"/>
        <v/>
      </c>
      <c r="Z283" s="18" t="str">
        <f t="shared" si="82"/>
        <v/>
      </c>
      <c r="AA283" s="18" t="str">
        <f t="shared" si="90"/>
        <v/>
      </c>
      <c r="AB283" s="15" t="str">
        <f t="shared" si="91"/>
        <v/>
      </c>
      <c r="AC283" s="15" t="str">
        <f t="shared" si="83"/>
        <v/>
      </c>
      <c r="AD283" s="15" t="str">
        <f t="shared" si="84"/>
        <v/>
      </c>
      <c r="AE283" s="121"/>
      <c r="AF283" s="8"/>
      <c r="AG283" s="13"/>
      <c r="AH283" s="13"/>
      <c r="AI283" s="13"/>
      <c r="AJ283" s="13"/>
      <c r="AO283" s="13"/>
      <c r="BR283" s="13"/>
      <c r="BS283" s="122"/>
      <c r="BT283" s="122"/>
      <c r="BX283" s="13"/>
      <c r="BY283" s="122"/>
      <c r="BZ283" s="122"/>
      <c r="CO283" s="144"/>
      <c r="CP283" s="145"/>
    </row>
    <row r="284" spans="1:94" s="57" customFormat="1" ht="45" customHeight="1" x14ac:dyDescent="0.25">
      <c r="A284" s="118"/>
      <c r="B284" s="118"/>
      <c r="C284" s="118"/>
      <c r="D284" s="118"/>
      <c r="E284" s="118"/>
      <c r="F284" s="118"/>
      <c r="G284" s="118"/>
      <c r="H284" s="118"/>
      <c r="I284" s="118"/>
      <c r="J284" s="18" t="str">
        <f t="shared" si="92"/>
        <v/>
      </c>
      <c r="K284" s="18" t="str">
        <f t="shared" si="93"/>
        <v/>
      </c>
      <c r="L284" s="151"/>
      <c r="M284" s="151"/>
      <c r="N284" s="119"/>
      <c r="O284" s="120" t="str">
        <f t="shared" si="80"/>
        <v/>
      </c>
      <c r="P284" s="119"/>
      <c r="Q284" s="15" t="str">
        <f t="shared" si="85"/>
        <v/>
      </c>
      <c r="R284" s="15" t="str">
        <f>IF('2014 Quote Calculator'!$AB284="-","-",IF('2014 Quote Calculator'!$AB284="","",ROUNDUP(IF(OR('2014 Quote Calculator'!$E284=$CF$6,'2014 Quote Calculator'!$E284=$CG$6,'2014 Quote Calculator'!$E284=$CH$6,'2014 Quote Calculator'!$E284=$CI$6),'2014 Quote Calculator'!$AB284,(1-$L284)*'2014 Quote Calculator'!$AB284),2)))</f>
        <v/>
      </c>
      <c r="S284" s="15" t="str">
        <f t="shared" si="86"/>
        <v/>
      </c>
      <c r="T284" s="15" t="str">
        <f>IF('2014 Quote Calculator'!$AD284="-","-",IF('2014 Quote Calculator'!$AD284="","",ROUNDUP(IF(OR('2014 Quote Calculator'!$H284=$CF$6,'2014 Quote Calculator'!$H284=$CG$6,'2014 Quote Calculator'!$H284=$CH$6,'2014 Quote Calculator'!$H284=$CI$6),'2014 Quote Calculator'!$AD284,(1-$L284)*'2014 Quote Calculator'!$AD284),2)))</f>
        <v/>
      </c>
      <c r="U284" s="15" t="str">
        <f t="shared" si="87"/>
        <v/>
      </c>
      <c r="V284" s="132"/>
      <c r="W284" s="18" t="str">
        <f t="shared" si="88"/>
        <v/>
      </c>
      <c r="X284" s="18" t="str">
        <f t="shared" si="81"/>
        <v/>
      </c>
      <c r="Y284" s="18" t="str">
        <f t="shared" si="89"/>
        <v/>
      </c>
      <c r="Z284" s="18" t="str">
        <f t="shared" si="82"/>
        <v/>
      </c>
      <c r="AA284" s="18" t="str">
        <f t="shared" si="90"/>
        <v/>
      </c>
      <c r="AB284" s="15" t="str">
        <f t="shared" si="91"/>
        <v/>
      </c>
      <c r="AC284" s="15" t="str">
        <f t="shared" si="83"/>
        <v/>
      </c>
      <c r="AD284" s="15" t="str">
        <f t="shared" si="84"/>
        <v/>
      </c>
      <c r="AE284" s="121"/>
      <c r="AF284" s="8"/>
      <c r="AG284" s="13"/>
      <c r="AH284" s="13"/>
      <c r="AI284" s="13"/>
      <c r="AJ284" s="13"/>
      <c r="AO284" s="13"/>
      <c r="BR284" s="13"/>
      <c r="BS284" s="122"/>
      <c r="BT284" s="122"/>
      <c r="BX284" s="13"/>
      <c r="BY284" s="122"/>
      <c r="BZ284" s="122"/>
      <c r="CO284" s="144"/>
      <c r="CP284" s="145"/>
    </row>
    <row r="285" spans="1:94" s="57" customFormat="1" ht="45" customHeight="1" x14ac:dyDescent="0.25">
      <c r="A285" s="118"/>
      <c r="B285" s="118"/>
      <c r="C285" s="118"/>
      <c r="D285" s="118"/>
      <c r="E285" s="118"/>
      <c r="F285" s="118"/>
      <c r="G285" s="118"/>
      <c r="H285" s="118"/>
      <c r="I285" s="118"/>
      <c r="J285" s="18" t="str">
        <f t="shared" si="92"/>
        <v/>
      </c>
      <c r="K285" s="18" t="str">
        <f t="shared" si="93"/>
        <v/>
      </c>
      <c r="L285" s="151"/>
      <c r="M285" s="151"/>
      <c r="N285" s="119"/>
      <c r="O285" s="120" t="str">
        <f t="shared" si="80"/>
        <v/>
      </c>
      <c r="P285" s="119"/>
      <c r="Q285" s="15" t="str">
        <f t="shared" si="85"/>
        <v/>
      </c>
      <c r="R285" s="15" t="str">
        <f>IF('2014 Quote Calculator'!$AB285="-","-",IF('2014 Quote Calculator'!$AB285="","",ROUNDUP(IF(OR('2014 Quote Calculator'!$E285=$CF$6,'2014 Quote Calculator'!$E285=$CG$6,'2014 Quote Calculator'!$E285=$CH$6,'2014 Quote Calculator'!$E285=$CI$6),'2014 Quote Calculator'!$AB285,(1-$L285)*'2014 Quote Calculator'!$AB285),2)))</f>
        <v/>
      </c>
      <c r="S285" s="15" t="str">
        <f t="shared" si="86"/>
        <v/>
      </c>
      <c r="T285" s="15" t="str">
        <f>IF('2014 Quote Calculator'!$AD285="-","-",IF('2014 Quote Calculator'!$AD285="","",ROUNDUP(IF(OR('2014 Quote Calculator'!$H285=$CF$6,'2014 Quote Calculator'!$H285=$CG$6,'2014 Quote Calculator'!$H285=$CH$6,'2014 Quote Calculator'!$H285=$CI$6),'2014 Quote Calculator'!$AD285,(1-$L285)*'2014 Quote Calculator'!$AD285),2)))</f>
        <v/>
      </c>
      <c r="U285" s="15" t="str">
        <f t="shared" si="87"/>
        <v/>
      </c>
      <c r="V285" s="132"/>
      <c r="W285" s="18" t="str">
        <f t="shared" si="88"/>
        <v/>
      </c>
      <c r="X285" s="18" t="str">
        <f t="shared" si="81"/>
        <v/>
      </c>
      <c r="Y285" s="18" t="str">
        <f t="shared" si="89"/>
        <v/>
      </c>
      <c r="Z285" s="18" t="str">
        <f t="shared" si="82"/>
        <v/>
      </c>
      <c r="AA285" s="18" t="str">
        <f t="shared" si="90"/>
        <v/>
      </c>
      <c r="AB285" s="15" t="str">
        <f t="shared" si="91"/>
        <v/>
      </c>
      <c r="AC285" s="15" t="str">
        <f t="shared" si="83"/>
        <v/>
      </c>
      <c r="AD285" s="15" t="str">
        <f t="shared" si="84"/>
        <v/>
      </c>
      <c r="AE285" s="121"/>
      <c r="AF285" s="8"/>
      <c r="AG285" s="13"/>
      <c r="AH285" s="13"/>
      <c r="AI285" s="13"/>
      <c r="AJ285" s="13"/>
      <c r="AO285" s="13"/>
      <c r="BR285" s="13"/>
      <c r="BS285" s="122"/>
      <c r="BT285" s="122"/>
      <c r="BX285" s="13"/>
      <c r="BY285" s="122"/>
      <c r="BZ285" s="122"/>
      <c r="CO285" s="144"/>
      <c r="CP285" s="145"/>
    </row>
    <row r="286" spans="1:94" s="57" customFormat="1" ht="45" customHeight="1" x14ac:dyDescent="0.25">
      <c r="A286" s="118"/>
      <c r="B286" s="118"/>
      <c r="C286" s="118"/>
      <c r="D286" s="118"/>
      <c r="E286" s="118"/>
      <c r="F286" s="118"/>
      <c r="G286" s="118"/>
      <c r="H286" s="118"/>
      <c r="I286" s="118"/>
      <c r="J286" s="18" t="str">
        <f t="shared" si="92"/>
        <v/>
      </c>
      <c r="K286" s="18" t="str">
        <f t="shared" si="93"/>
        <v/>
      </c>
      <c r="L286" s="151"/>
      <c r="M286" s="151"/>
      <c r="N286" s="119"/>
      <c r="O286" s="120" t="str">
        <f t="shared" si="80"/>
        <v/>
      </c>
      <c r="P286" s="119"/>
      <c r="Q286" s="15" t="str">
        <f t="shared" si="85"/>
        <v/>
      </c>
      <c r="R286" s="15" t="str">
        <f>IF('2014 Quote Calculator'!$AB286="-","-",IF('2014 Quote Calculator'!$AB286="","",ROUNDUP(IF(OR('2014 Quote Calculator'!$E286=$CF$6,'2014 Quote Calculator'!$E286=$CG$6,'2014 Quote Calculator'!$E286=$CH$6,'2014 Quote Calculator'!$E286=$CI$6),'2014 Quote Calculator'!$AB286,(1-$L286)*'2014 Quote Calculator'!$AB286),2)))</f>
        <v/>
      </c>
      <c r="S286" s="15" t="str">
        <f t="shared" si="86"/>
        <v/>
      </c>
      <c r="T286" s="15" t="str">
        <f>IF('2014 Quote Calculator'!$AD286="-","-",IF('2014 Quote Calculator'!$AD286="","",ROUNDUP(IF(OR('2014 Quote Calculator'!$H286=$CF$6,'2014 Quote Calculator'!$H286=$CG$6,'2014 Quote Calculator'!$H286=$CH$6,'2014 Quote Calculator'!$H286=$CI$6),'2014 Quote Calculator'!$AD286,(1-$L286)*'2014 Quote Calculator'!$AD286),2)))</f>
        <v/>
      </c>
      <c r="U286" s="15" t="str">
        <f t="shared" si="87"/>
        <v/>
      </c>
      <c r="V286" s="132"/>
      <c r="W286" s="18" t="str">
        <f t="shared" si="88"/>
        <v/>
      </c>
      <c r="X286" s="18" t="str">
        <f t="shared" si="81"/>
        <v/>
      </c>
      <c r="Y286" s="18" t="str">
        <f t="shared" si="89"/>
        <v/>
      </c>
      <c r="Z286" s="18" t="str">
        <f t="shared" si="82"/>
        <v/>
      </c>
      <c r="AA286" s="18" t="str">
        <f t="shared" si="90"/>
        <v/>
      </c>
      <c r="AB286" s="15" t="str">
        <f t="shared" si="91"/>
        <v/>
      </c>
      <c r="AC286" s="15" t="str">
        <f t="shared" si="83"/>
        <v/>
      </c>
      <c r="AD286" s="15" t="str">
        <f t="shared" si="84"/>
        <v/>
      </c>
      <c r="AE286" s="121"/>
      <c r="AF286" s="8"/>
      <c r="AG286" s="13"/>
      <c r="AH286" s="13"/>
      <c r="AI286" s="13"/>
      <c r="AJ286" s="13"/>
      <c r="AO286" s="13"/>
      <c r="BR286" s="13"/>
      <c r="BS286" s="122"/>
      <c r="BT286" s="122"/>
      <c r="BX286" s="13"/>
      <c r="BY286" s="122"/>
      <c r="BZ286" s="122"/>
      <c r="CO286" s="144"/>
      <c r="CP286" s="145"/>
    </row>
    <row r="287" spans="1:94" s="57" customFormat="1" ht="45" customHeight="1" x14ac:dyDescent="0.25">
      <c r="A287" s="118"/>
      <c r="B287" s="118"/>
      <c r="C287" s="118"/>
      <c r="D287" s="118"/>
      <c r="E287" s="118"/>
      <c r="F287" s="118"/>
      <c r="G287" s="118"/>
      <c r="H287" s="118"/>
      <c r="I287" s="118"/>
      <c r="J287" s="18" t="str">
        <f t="shared" si="92"/>
        <v/>
      </c>
      <c r="K287" s="18" t="str">
        <f t="shared" si="93"/>
        <v/>
      </c>
      <c r="L287" s="151"/>
      <c r="M287" s="151"/>
      <c r="N287" s="119"/>
      <c r="O287" s="120" t="str">
        <f t="shared" si="80"/>
        <v/>
      </c>
      <c r="P287" s="119"/>
      <c r="Q287" s="15" t="str">
        <f t="shared" si="85"/>
        <v/>
      </c>
      <c r="R287" s="15" t="str">
        <f>IF('2014 Quote Calculator'!$AB287="-","-",IF('2014 Quote Calculator'!$AB287="","",ROUNDUP(IF(OR('2014 Quote Calculator'!$E287=$CF$6,'2014 Quote Calculator'!$E287=$CG$6,'2014 Quote Calculator'!$E287=$CH$6,'2014 Quote Calculator'!$E287=$CI$6),'2014 Quote Calculator'!$AB287,(1-$L287)*'2014 Quote Calculator'!$AB287),2)))</f>
        <v/>
      </c>
      <c r="S287" s="15" t="str">
        <f t="shared" si="86"/>
        <v/>
      </c>
      <c r="T287" s="15" t="str">
        <f>IF('2014 Quote Calculator'!$AD287="-","-",IF('2014 Quote Calculator'!$AD287="","",ROUNDUP(IF(OR('2014 Quote Calculator'!$H287=$CF$6,'2014 Quote Calculator'!$H287=$CG$6,'2014 Quote Calculator'!$H287=$CH$6,'2014 Quote Calculator'!$H287=$CI$6),'2014 Quote Calculator'!$AD287,(1-$L287)*'2014 Quote Calculator'!$AD287),2)))</f>
        <v/>
      </c>
      <c r="U287" s="15" t="str">
        <f t="shared" si="87"/>
        <v/>
      </c>
      <c r="V287" s="132"/>
      <c r="W287" s="18" t="str">
        <f t="shared" si="88"/>
        <v/>
      </c>
      <c r="X287" s="18" t="str">
        <f t="shared" si="81"/>
        <v/>
      </c>
      <c r="Y287" s="18" t="str">
        <f t="shared" si="89"/>
        <v/>
      </c>
      <c r="Z287" s="18" t="str">
        <f t="shared" si="82"/>
        <v/>
      </c>
      <c r="AA287" s="18" t="str">
        <f t="shared" si="90"/>
        <v/>
      </c>
      <c r="AB287" s="15" t="str">
        <f t="shared" si="91"/>
        <v/>
      </c>
      <c r="AC287" s="15" t="str">
        <f t="shared" si="83"/>
        <v/>
      </c>
      <c r="AD287" s="15" t="str">
        <f t="shared" si="84"/>
        <v/>
      </c>
      <c r="AE287" s="121"/>
      <c r="AF287" s="8"/>
      <c r="AG287" s="13"/>
      <c r="AH287" s="13"/>
      <c r="AI287" s="13"/>
      <c r="AJ287" s="13"/>
      <c r="AO287" s="13"/>
      <c r="BR287" s="13"/>
      <c r="BS287" s="122"/>
      <c r="BT287" s="122"/>
      <c r="BX287" s="13"/>
      <c r="BY287" s="122"/>
      <c r="BZ287" s="122"/>
      <c r="CO287" s="144"/>
      <c r="CP287" s="145"/>
    </row>
    <row r="288" spans="1:94" s="57" customFormat="1" ht="45" customHeight="1" x14ac:dyDescent="0.25">
      <c r="A288" s="118"/>
      <c r="B288" s="118"/>
      <c r="C288" s="118"/>
      <c r="D288" s="118"/>
      <c r="E288" s="118"/>
      <c r="F288" s="118"/>
      <c r="G288" s="118"/>
      <c r="H288" s="118"/>
      <c r="I288" s="118"/>
      <c r="J288" s="18" t="str">
        <f t="shared" si="92"/>
        <v/>
      </c>
      <c r="K288" s="18" t="str">
        <f t="shared" si="93"/>
        <v/>
      </c>
      <c r="L288" s="151"/>
      <c r="M288" s="151"/>
      <c r="N288" s="119"/>
      <c r="O288" s="120" t="str">
        <f t="shared" si="80"/>
        <v/>
      </c>
      <c r="P288" s="119"/>
      <c r="Q288" s="15" t="str">
        <f t="shared" si="85"/>
        <v/>
      </c>
      <c r="R288" s="15" t="str">
        <f>IF('2014 Quote Calculator'!$AB288="-","-",IF('2014 Quote Calculator'!$AB288="","",ROUNDUP(IF(OR('2014 Quote Calculator'!$E288=$CF$6,'2014 Quote Calculator'!$E288=$CG$6,'2014 Quote Calculator'!$E288=$CH$6,'2014 Quote Calculator'!$E288=$CI$6),'2014 Quote Calculator'!$AB288,(1-$L288)*'2014 Quote Calculator'!$AB288),2)))</f>
        <v/>
      </c>
      <c r="S288" s="15" t="str">
        <f t="shared" si="86"/>
        <v/>
      </c>
      <c r="T288" s="15" t="str">
        <f>IF('2014 Quote Calculator'!$AD288="-","-",IF('2014 Quote Calculator'!$AD288="","",ROUNDUP(IF(OR('2014 Quote Calculator'!$H288=$CF$6,'2014 Quote Calculator'!$H288=$CG$6,'2014 Quote Calculator'!$H288=$CH$6,'2014 Quote Calculator'!$H288=$CI$6),'2014 Quote Calculator'!$AD288,(1-$L288)*'2014 Quote Calculator'!$AD288),2)))</f>
        <v/>
      </c>
      <c r="U288" s="15" t="str">
        <f t="shared" si="87"/>
        <v/>
      </c>
      <c r="V288" s="132"/>
      <c r="W288" s="18" t="str">
        <f t="shared" si="88"/>
        <v/>
      </c>
      <c r="X288" s="18" t="str">
        <f t="shared" si="81"/>
        <v/>
      </c>
      <c r="Y288" s="18" t="str">
        <f t="shared" si="89"/>
        <v/>
      </c>
      <c r="Z288" s="18" t="str">
        <f t="shared" si="82"/>
        <v/>
      </c>
      <c r="AA288" s="18" t="str">
        <f t="shared" si="90"/>
        <v/>
      </c>
      <c r="AB288" s="15" t="str">
        <f t="shared" si="91"/>
        <v/>
      </c>
      <c r="AC288" s="15" t="str">
        <f t="shared" si="83"/>
        <v/>
      </c>
      <c r="AD288" s="15" t="str">
        <f t="shared" si="84"/>
        <v/>
      </c>
      <c r="AE288" s="121"/>
      <c r="AF288" s="8"/>
      <c r="AG288" s="13"/>
      <c r="AH288" s="13"/>
      <c r="AI288" s="13"/>
      <c r="AJ288" s="13"/>
      <c r="AO288" s="13"/>
      <c r="BR288" s="13"/>
      <c r="BS288" s="122"/>
      <c r="BT288" s="122"/>
      <c r="BX288" s="13"/>
      <c r="BY288" s="122"/>
      <c r="BZ288" s="122"/>
      <c r="CO288" s="144"/>
      <c r="CP288" s="145"/>
    </row>
    <row r="289" spans="1:94" s="57" customFormat="1" ht="45" customHeight="1" x14ac:dyDescent="0.25">
      <c r="A289" s="118"/>
      <c r="B289" s="118"/>
      <c r="C289" s="118"/>
      <c r="D289" s="118"/>
      <c r="E289" s="118"/>
      <c r="F289" s="118"/>
      <c r="G289" s="118"/>
      <c r="H289" s="118"/>
      <c r="I289" s="118"/>
      <c r="J289" s="18" t="str">
        <f t="shared" si="92"/>
        <v/>
      </c>
      <c r="K289" s="18" t="str">
        <f t="shared" si="93"/>
        <v/>
      </c>
      <c r="L289" s="151"/>
      <c r="M289" s="151"/>
      <c r="N289" s="119"/>
      <c r="O289" s="120" t="str">
        <f t="shared" si="80"/>
        <v/>
      </c>
      <c r="P289" s="119"/>
      <c r="Q289" s="15" t="str">
        <f t="shared" si="85"/>
        <v/>
      </c>
      <c r="R289" s="15" t="str">
        <f>IF('2014 Quote Calculator'!$AB289="-","-",IF('2014 Quote Calculator'!$AB289="","",ROUNDUP(IF(OR('2014 Quote Calculator'!$E289=$CF$6,'2014 Quote Calculator'!$E289=$CG$6,'2014 Quote Calculator'!$E289=$CH$6,'2014 Quote Calculator'!$E289=$CI$6),'2014 Quote Calculator'!$AB289,(1-$L289)*'2014 Quote Calculator'!$AB289),2)))</f>
        <v/>
      </c>
      <c r="S289" s="15" t="str">
        <f t="shared" si="86"/>
        <v/>
      </c>
      <c r="T289" s="15" t="str">
        <f>IF('2014 Quote Calculator'!$AD289="-","-",IF('2014 Quote Calculator'!$AD289="","",ROUNDUP(IF(OR('2014 Quote Calculator'!$H289=$CF$6,'2014 Quote Calculator'!$H289=$CG$6,'2014 Quote Calculator'!$H289=$CH$6,'2014 Quote Calculator'!$H289=$CI$6),'2014 Quote Calculator'!$AD289,(1-$L289)*'2014 Quote Calculator'!$AD289),2)))</f>
        <v/>
      </c>
      <c r="U289" s="15" t="str">
        <f t="shared" si="87"/>
        <v/>
      </c>
      <c r="V289" s="132"/>
      <c r="W289" s="18" t="str">
        <f t="shared" si="88"/>
        <v/>
      </c>
      <c r="X289" s="18" t="str">
        <f t="shared" si="81"/>
        <v/>
      </c>
      <c r="Y289" s="18" t="str">
        <f t="shared" si="89"/>
        <v/>
      </c>
      <c r="Z289" s="18" t="str">
        <f t="shared" si="82"/>
        <v/>
      </c>
      <c r="AA289" s="18" t="str">
        <f t="shared" si="90"/>
        <v/>
      </c>
      <c r="AB289" s="15" t="str">
        <f t="shared" si="91"/>
        <v/>
      </c>
      <c r="AC289" s="15" t="str">
        <f t="shared" si="83"/>
        <v/>
      </c>
      <c r="AD289" s="15" t="str">
        <f t="shared" si="84"/>
        <v/>
      </c>
      <c r="AE289" s="121"/>
      <c r="AF289" s="8"/>
      <c r="AG289" s="13"/>
      <c r="AH289" s="13"/>
      <c r="AI289" s="13"/>
      <c r="AJ289" s="13"/>
      <c r="AO289" s="13"/>
      <c r="BR289" s="13"/>
      <c r="BS289" s="122"/>
      <c r="BT289" s="122"/>
      <c r="BX289" s="13"/>
      <c r="BY289" s="122"/>
      <c r="BZ289" s="122"/>
      <c r="CO289" s="144"/>
      <c r="CP289" s="145"/>
    </row>
    <row r="290" spans="1:94" s="57" customFormat="1" ht="45" customHeight="1" x14ac:dyDescent="0.25">
      <c r="A290" s="118"/>
      <c r="B290" s="118"/>
      <c r="C290" s="118"/>
      <c r="D290" s="118"/>
      <c r="E290" s="118"/>
      <c r="F290" s="118"/>
      <c r="G290" s="118"/>
      <c r="H290" s="118"/>
      <c r="I290" s="118"/>
      <c r="J290" s="18" t="str">
        <f t="shared" si="92"/>
        <v/>
      </c>
      <c r="K290" s="18" t="str">
        <f t="shared" si="93"/>
        <v/>
      </c>
      <c r="L290" s="151"/>
      <c r="M290" s="151"/>
      <c r="N290" s="119"/>
      <c r="O290" s="120" t="str">
        <f t="shared" si="80"/>
        <v/>
      </c>
      <c r="P290" s="119"/>
      <c r="Q290" s="15" t="str">
        <f t="shared" si="85"/>
        <v/>
      </c>
      <c r="R290" s="15" t="str">
        <f>IF('2014 Quote Calculator'!$AB290="-","-",IF('2014 Quote Calculator'!$AB290="","",ROUNDUP(IF(OR('2014 Quote Calculator'!$E290=$CF$6,'2014 Quote Calculator'!$E290=$CG$6,'2014 Quote Calculator'!$E290=$CH$6,'2014 Quote Calculator'!$E290=$CI$6),'2014 Quote Calculator'!$AB290,(1-$L290)*'2014 Quote Calculator'!$AB290),2)))</f>
        <v/>
      </c>
      <c r="S290" s="15" t="str">
        <f t="shared" si="86"/>
        <v/>
      </c>
      <c r="T290" s="15" t="str">
        <f>IF('2014 Quote Calculator'!$AD290="-","-",IF('2014 Quote Calculator'!$AD290="","",ROUNDUP(IF(OR('2014 Quote Calculator'!$H290=$CF$6,'2014 Quote Calculator'!$H290=$CG$6,'2014 Quote Calculator'!$H290=$CH$6,'2014 Quote Calculator'!$H290=$CI$6),'2014 Quote Calculator'!$AD290,(1-$L290)*'2014 Quote Calculator'!$AD290),2)))</f>
        <v/>
      </c>
      <c r="U290" s="15" t="str">
        <f t="shared" si="87"/>
        <v/>
      </c>
      <c r="V290" s="132"/>
      <c r="W290" s="18" t="str">
        <f t="shared" si="88"/>
        <v/>
      </c>
      <c r="X290" s="18" t="str">
        <f t="shared" si="81"/>
        <v/>
      </c>
      <c r="Y290" s="18" t="str">
        <f t="shared" si="89"/>
        <v/>
      </c>
      <c r="Z290" s="18" t="str">
        <f t="shared" si="82"/>
        <v/>
      </c>
      <c r="AA290" s="18" t="str">
        <f t="shared" si="90"/>
        <v/>
      </c>
      <c r="AB290" s="15" t="str">
        <f t="shared" si="91"/>
        <v/>
      </c>
      <c r="AC290" s="15" t="str">
        <f t="shared" si="83"/>
        <v/>
      </c>
      <c r="AD290" s="15" t="str">
        <f t="shared" si="84"/>
        <v/>
      </c>
      <c r="AE290" s="121"/>
      <c r="AF290" s="8"/>
      <c r="AG290" s="13"/>
      <c r="AH290" s="13"/>
      <c r="AI290" s="13"/>
      <c r="AJ290" s="13"/>
      <c r="AO290" s="13"/>
      <c r="BR290" s="13"/>
      <c r="BS290" s="122"/>
      <c r="BT290" s="122"/>
      <c r="BX290" s="13"/>
      <c r="BY290" s="122"/>
      <c r="BZ290" s="122"/>
      <c r="CO290" s="144"/>
      <c r="CP290" s="145"/>
    </row>
    <row r="291" spans="1:94" s="57" customFormat="1" ht="45" customHeight="1" x14ac:dyDescent="0.25">
      <c r="A291" s="118"/>
      <c r="B291" s="118"/>
      <c r="C291" s="118"/>
      <c r="D291" s="118"/>
      <c r="E291" s="118"/>
      <c r="F291" s="118"/>
      <c r="G291" s="118"/>
      <c r="H291" s="118"/>
      <c r="I291" s="118"/>
      <c r="J291" s="18" t="str">
        <f t="shared" si="92"/>
        <v/>
      </c>
      <c r="K291" s="18" t="str">
        <f t="shared" si="93"/>
        <v/>
      </c>
      <c r="L291" s="151"/>
      <c r="M291" s="151"/>
      <c r="N291" s="119"/>
      <c r="O291" s="120" t="str">
        <f t="shared" si="80"/>
        <v/>
      </c>
      <c r="P291" s="119"/>
      <c r="Q291" s="15" t="str">
        <f t="shared" si="85"/>
        <v/>
      </c>
      <c r="R291" s="15" t="str">
        <f>IF('2014 Quote Calculator'!$AB291="-","-",IF('2014 Quote Calculator'!$AB291="","",ROUNDUP(IF(OR('2014 Quote Calculator'!$E291=$CF$6,'2014 Quote Calculator'!$E291=$CG$6,'2014 Quote Calculator'!$E291=$CH$6,'2014 Quote Calculator'!$E291=$CI$6),'2014 Quote Calculator'!$AB291,(1-$L291)*'2014 Quote Calculator'!$AB291),2)))</f>
        <v/>
      </c>
      <c r="S291" s="15" t="str">
        <f t="shared" si="86"/>
        <v/>
      </c>
      <c r="T291" s="15" t="str">
        <f>IF('2014 Quote Calculator'!$AD291="-","-",IF('2014 Quote Calculator'!$AD291="","",ROUNDUP(IF(OR('2014 Quote Calculator'!$H291=$CF$6,'2014 Quote Calculator'!$H291=$CG$6,'2014 Quote Calculator'!$H291=$CH$6,'2014 Quote Calculator'!$H291=$CI$6),'2014 Quote Calculator'!$AD291,(1-$L291)*'2014 Quote Calculator'!$AD291),2)))</f>
        <v/>
      </c>
      <c r="U291" s="15" t="str">
        <f t="shared" si="87"/>
        <v/>
      </c>
      <c r="V291" s="132"/>
      <c r="W291" s="18" t="str">
        <f t="shared" si="88"/>
        <v/>
      </c>
      <c r="X291" s="18" t="str">
        <f t="shared" si="81"/>
        <v/>
      </c>
      <c r="Y291" s="18" t="str">
        <f t="shared" si="89"/>
        <v/>
      </c>
      <c r="Z291" s="18" t="str">
        <f t="shared" si="82"/>
        <v/>
      </c>
      <c r="AA291" s="18" t="str">
        <f t="shared" si="90"/>
        <v/>
      </c>
      <c r="AB291" s="15" t="str">
        <f t="shared" si="91"/>
        <v/>
      </c>
      <c r="AC291" s="15" t="str">
        <f t="shared" si="83"/>
        <v/>
      </c>
      <c r="AD291" s="15" t="str">
        <f t="shared" si="84"/>
        <v/>
      </c>
      <c r="AE291" s="121"/>
      <c r="AF291" s="8"/>
      <c r="AG291" s="13"/>
      <c r="AH291" s="13"/>
      <c r="AI291" s="13"/>
      <c r="AJ291" s="13"/>
      <c r="AO291" s="13"/>
      <c r="BR291" s="13"/>
      <c r="BS291" s="122"/>
      <c r="BT291" s="122"/>
      <c r="BX291" s="13"/>
      <c r="BY291" s="122"/>
      <c r="BZ291" s="122"/>
      <c r="CO291" s="144"/>
      <c r="CP291" s="145"/>
    </row>
    <row r="292" spans="1:94" s="57" customFormat="1" ht="45" customHeight="1" x14ac:dyDescent="0.25">
      <c r="A292" s="118"/>
      <c r="B292" s="118"/>
      <c r="C292" s="118"/>
      <c r="D292" s="118"/>
      <c r="E292" s="118"/>
      <c r="F292" s="118"/>
      <c r="G292" s="118"/>
      <c r="H292" s="118"/>
      <c r="I292" s="118"/>
      <c r="J292" s="18" t="str">
        <f t="shared" si="92"/>
        <v/>
      </c>
      <c r="K292" s="18" t="str">
        <f t="shared" si="93"/>
        <v/>
      </c>
      <c r="L292" s="151"/>
      <c r="M292" s="151"/>
      <c r="N292" s="119"/>
      <c r="O292" s="120" t="str">
        <f t="shared" si="80"/>
        <v/>
      </c>
      <c r="P292" s="119"/>
      <c r="Q292" s="15" t="str">
        <f t="shared" si="85"/>
        <v/>
      </c>
      <c r="R292" s="15" t="str">
        <f>IF('2014 Quote Calculator'!$AB292="-","-",IF('2014 Quote Calculator'!$AB292="","",ROUNDUP(IF(OR('2014 Quote Calculator'!$E292=$CF$6,'2014 Quote Calculator'!$E292=$CG$6,'2014 Quote Calculator'!$E292=$CH$6,'2014 Quote Calculator'!$E292=$CI$6),'2014 Quote Calculator'!$AB292,(1-$L292)*'2014 Quote Calculator'!$AB292),2)))</f>
        <v/>
      </c>
      <c r="S292" s="15" t="str">
        <f t="shared" si="86"/>
        <v/>
      </c>
      <c r="T292" s="15" t="str">
        <f>IF('2014 Quote Calculator'!$AD292="-","-",IF('2014 Quote Calculator'!$AD292="","",ROUNDUP(IF(OR('2014 Quote Calculator'!$H292=$CF$6,'2014 Quote Calculator'!$H292=$CG$6,'2014 Quote Calculator'!$H292=$CH$6,'2014 Quote Calculator'!$H292=$CI$6),'2014 Quote Calculator'!$AD292,(1-$L292)*'2014 Quote Calculator'!$AD292),2)))</f>
        <v/>
      </c>
      <c r="U292" s="15" t="str">
        <f t="shared" si="87"/>
        <v/>
      </c>
      <c r="V292" s="132"/>
      <c r="W292" s="18" t="str">
        <f t="shared" si="88"/>
        <v/>
      </c>
      <c r="X292" s="18" t="str">
        <f t="shared" si="81"/>
        <v/>
      </c>
      <c r="Y292" s="18" t="str">
        <f t="shared" si="89"/>
        <v/>
      </c>
      <c r="Z292" s="18" t="str">
        <f t="shared" si="82"/>
        <v/>
      </c>
      <c r="AA292" s="18" t="str">
        <f t="shared" si="90"/>
        <v/>
      </c>
      <c r="AB292" s="15" t="str">
        <f t="shared" si="91"/>
        <v/>
      </c>
      <c r="AC292" s="15" t="str">
        <f t="shared" si="83"/>
        <v/>
      </c>
      <c r="AD292" s="15" t="str">
        <f t="shared" si="84"/>
        <v/>
      </c>
      <c r="AE292" s="121"/>
      <c r="AF292" s="8"/>
      <c r="AG292" s="13"/>
      <c r="AH292" s="13"/>
      <c r="AI292" s="13"/>
      <c r="AJ292" s="13"/>
      <c r="AO292" s="13"/>
      <c r="BR292" s="13"/>
      <c r="BS292" s="122"/>
      <c r="BT292" s="122"/>
      <c r="BX292" s="13"/>
      <c r="BY292" s="122"/>
      <c r="BZ292" s="122"/>
      <c r="CO292" s="144"/>
      <c r="CP292" s="145"/>
    </row>
    <row r="293" spans="1:94" s="57" customFormat="1" ht="45" customHeight="1" x14ac:dyDescent="0.25">
      <c r="A293" s="118"/>
      <c r="B293" s="118"/>
      <c r="C293" s="118"/>
      <c r="D293" s="118"/>
      <c r="E293" s="118"/>
      <c r="F293" s="118"/>
      <c r="G293" s="118"/>
      <c r="H293" s="118"/>
      <c r="I293" s="118"/>
      <c r="J293" s="18" t="str">
        <f t="shared" si="92"/>
        <v/>
      </c>
      <c r="K293" s="18" t="str">
        <f t="shared" si="93"/>
        <v/>
      </c>
      <c r="L293" s="151"/>
      <c r="M293" s="151"/>
      <c r="N293" s="119"/>
      <c r="O293" s="120" t="str">
        <f t="shared" si="80"/>
        <v/>
      </c>
      <c r="P293" s="119"/>
      <c r="Q293" s="15" t="str">
        <f t="shared" si="85"/>
        <v/>
      </c>
      <c r="R293" s="15" t="str">
        <f>IF('2014 Quote Calculator'!$AB293="-","-",IF('2014 Quote Calculator'!$AB293="","",ROUNDUP(IF(OR('2014 Quote Calculator'!$E293=$CF$6,'2014 Quote Calculator'!$E293=$CG$6,'2014 Quote Calculator'!$E293=$CH$6,'2014 Quote Calculator'!$E293=$CI$6),'2014 Quote Calculator'!$AB293,(1-$L293)*'2014 Quote Calculator'!$AB293),2)))</f>
        <v/>
      </c>
      <c r="S293" s="15" t="str">
        <f t="shared" si="86"/>
        <v/>
      </c>
      <c r="T293" s="15" t="str">
        <f>IF('2014 Quote Calculator'!$AD293="-","-",IF('2014 Quote Calculator'!$AD293="","",ROUNDUP(IF(OR('2014 Quote Calculator'!$H293=$CF$6,'2014 Quote Calculator'!$H293=$CG$6,'2014 Quote Calculator'!$H293=$CH$6,'2014 Quote Calculator'!$H293=$CI$6),'2014 Quote Calculator'!$AD293,(1-$L293)*'2014 Quote Calculator'!$AD293),2)))</f>
        <v/>
      </c>
      <c r="U293" s="15" t="str">
        <f t="shared" si="87"/>
        <v/>
      </c>
      <c r="V293" s="132"/>
      <c r="W293" s="18" t="str">
        <f t="shared" si="88"/>
        <v/>
      </c>
      <c r="X293" s="18" t="str">
        <f t="shared" si="81"/>
        <v/>
      </c>
      <c r="Y293" s="18" t="str">
        <f t="shared" si="89"/>
        <v/>
      </c>
      <c r="Z293" s="18" t="str">
        <f t="shared" si="82"/>
        <v/>
      </c>
      <c r="AA293" s="18" t="str">
        <f t="shared" si="90"/>
        <v/>
      </c>
      <c r="AB293" s="15" t="str">
        <f t="shared" si="91"/>
        <v/>
      </c>
      <c r="AC293" s="15" t="str">
        <f t="shared" si="83"/>
        <v/>
      </c>
      <c r="AD293" s="15" t="str">
        <f t="shared" si="84"/>
        <v/>
      </c>
      <c r="AE293" s="121"/>
      <c r="AF293" s="8"/>
      <c r="AG293" s="13"/>
      <c r="AH293" s="13"/>
      <c r="AI293" s="13"/>
      <c r="AJ293" s="13"/>
      <c r="AO293" s="13"/>
      <c r="BR293" s="13"/>
      <c r="BS293" s="122"/>
      <c r="BT293" s="122"/>
      <c r="BX293" s="13"/>
      <c r="BY293" s="122"/>
      <c r="BZ293" s="122"/>
      <c r="CO293" s="144"/>
      <c r="CP293" s="145"/>
    </row>
    <row r="294" spans="1:94" s="57" customFormat="1" ht="45" customHeight="1" x14ac:dyDescent="0.25">
      <c r="A294" s="118"/>
      <c r="B294" s="118"/>
      <c r="C294" s="118"/>
      <c r="D294" s="118"/>
      <c r="E294" s="118"/>
      <c r="F294" s="118"/>
      <c r="G294" s="118"/>
      <c r="H294" s="118"/>
      <c r="I294" s="118"/>
      <c r="J294" s="18" t="str">
        <f t="shared" si="92"/>
        <v/>
      </c>
      <c r="K294" s="18" t="str">
        <f t="shared" si="93"/>
        <v/>
      </c>
      <c r="L294" s="151"/>
      <c r="M294" s="151"/>
      <c r="N294" s="119"/>
      <c r="O294" s="120" t="str">
        <f t="shared" si="80"/>
        <v/>
      </c>
      <c r="P294" s="119"/>
      <c r="Q294" s="15" t="str">
        <f t="shared" si="85"/>
        <v/>
      </c>
      <c r="R294" s="15" t="str">
        <f>IF('2014 Quote Calculator'!$AB294="-","-",IF('2014 Quote Calculator'!$AB294="","",ROUNDUP(IF(OR('2014 Quote Calculator'!$E294=$CF$6,'2014 Quote Calculator'!$E294=$CG$6,'2014 Quote Calculator'!$E294=$CH$6,'2014 Quote Calculator'!$E294=$CI$6),'2014 Quote Calculator'!$AB294,(1-$L294)*'2014 Quote Calculator'!$AB294),2)))</f>
        <v/>
      </c>
      <c r="S294" s="15" t="str">
        <f t="shared" si="86"/>
        <v/>
      </c>
      <c r="T294" s="15" t="str">
        <f>IF('2014 Quote Calculator'!$AD294="-","-",IF('2014 Quote Calculator'!$AD294="","",ROUNDUP(IF(OR('2014 Quote Calculator'!$H294=$CF$6,'2014 Quote Calculator'!$H294=$CG$6,'2014 Quote Calculator'!$H294=$CH$6,'2014 Quote Calculator'!$H294=$CI$6),'2014 Quote Calculator'!$AD294,(1-$L294)*'2014 Quote Calculator'!$AD294),2)))</f>
        <v/>
      </c>
      <c r="U294" s="15" t="str">
        <f t="shared" si="87"/>
        <v/>
      </c>
      <c r="V294" s="132"/>
      <c r="W294" s="18" t="str">
        <f t="shared" si="88"/>
        <v/>
      </c>
      <c r="X294" s="18" t="str">
        <f t="shared" si="81"/>
        <v/>
      </c>
      <c r="Y294" s="18" t="str">
        <f t="shared" si="89"/>
        <v/>
      </c>
      <c r="Z294" s="18" t="str">
        <f t="shared" si="82"/>
        <v/>
      </c>
      <c r="AA294" s="18" t="str">
        <f t="shared" si="90"/>
        <v/>
      </c>
      <c r="AB294" s="15" t="str">
        <f t="shared" si="91"/>
        <v/>
      </c>
      <c r="AC294" s="15" t="str">
        <f t="shared" si="83"/>
        <v/>
      </c>
      <c r="AD294" s="15" t="str">
        <f t="shared" si="84"/>
        <v/>
      </c>
      <c r="AE294" s="121"/>
      <c r="AF294" s="8"/>
      <c r="AG294" s="13"/>
      <c r="AH294" s="13"/>
      <c r="AI294" s="13"/>
      <c r="AJ294" s="13"/>
      <c r="AO294" s="13"/>
      <c r="BR294" s="13"/>
      <c r="BS294" s="122"/>
      <c r="BT294" s="122"/>
      <c r="BX294" s="13"/>
      <c r="BY294" s="122"/>
      <c r="BZ294" s="122"/>
      <c r="CO294" s="144"/>
      <c r="CP294" s="145"/>
    </row>
    <row r="295" spans="1:94" s="57" customFormat="1" ht="45" customHeight="1" x14ac:dyDescent="0.25">
      <c r="A295" s="118"/>
      <c r="B295" s="118"/>
      <c r="C295" s="118"/>
      <c r="D295" s="118"/>
      <c r="E295" s="118"/>
      <c r="F295" s="118"/>
      <c r="G295" s="118"/>
      <c r="H295" s="118"/>
      <c r="I295" s="118"/>
      <c r="J295" s="18" t="str">
        <f t="shared" si="92"/>
        <v/>
      </c>
      <c r="K295" s="18" t="str">
        <f t="shared" si="93"/>
        <v/>
      </c>
      <c r="L295" s="151"/>
      <c r="M295" s="151"/>
      <c r="N295" s="119"/>
      <c r="O295" s="120" t="str">
        <f t="shared" si="80"/>
        <v/>
      </c>
      <c r="P295" s="119"/>
      <c r="Q295" s="15" t="str">
        <f t="shared" si="85"/>
        <v/>
      </c>
      <c r="R295" s="15" t="str">
        <f>IF('2014 Quote Calculator'!$AB295="-","-",IF('2014 Quote Calculator'!$AB295="","",ROUNDUP(IF(OR('2014 Quote Calculator'!$E295=$CF$6,'2014 Quote Calculator'!$E295=$CG$6,'2014 Quote Calculator'!$E295=$CH$6,'2014 Quote Calculator'!$E295=$CI$6),'2014 Quote Calculator'!$AB295,(1-$L295)*'2014 Quote Calculator'!$AB295),2)))</f>
        <v/>
      </c>
      <c r="S295" s="15" t="str">
        <f t="shared" si="86"/>
        <v/>
      </c>
      <c r="T295" s="15" t="str">
        <f>IF('2014 Quote Calculator'!$AD295="-","-",IF('2014 Quote Calculator'!$AD295="","",ROUNDUP(IF(OR('2014 Quote Calculator'!$H295=$CF$6,'2014 Quote Calculator'!$H295=$CG$6,'2014 Quote Calculator'!$H295=$CH$6,'2014 Quote Calculator'!$H295=$CI$6),'2014 Quote Calculator'!$AD295,(1-$L295)*'2014 Quote Calculator'!$AD295),2)))</f>
        <v/>
      </c>
      <c r="U295" s="15" t="str">
        <f t="shared" si="87"/>
        <v/>
      </c>
      <c r="V295" s="132"/>
      <c r="W295" s="18" t="str">
        <f t="shared" si="88"/>
        <v/>
      </c>
      <c r="X295" s="18" t="str">
        <f t="shared" si="81"/>
        <v/>
      </c>
      <c r="Y295" s="18" t="str">
        <f t="shared" si="89"/>
        <v/>
      </c>
      <c r="Z295" s="18" t="str">
        <f t="shared" si="82"/>
        <v/>
      </c>
      <c r="AA295" s="18" t="str">
        <f t="shared" si="90"/>
        <v/>
      </c>
      <c r="AB295" s="15" t="str">
        <f t="shared" si="91"/>
        <v/>
      </c>
      <c r="AC295" s="15" t="str">
        <f t="shared" si="83"/>
        <v/>
      </c>
      <c r="AD295" s="15" t="str">
        <f t="shared" si="84"/>
        <v/>
      </c>
      <c r="AE295" s="121"/>
      <c r="AF295" s="8"/>
      <c r="AG295" s="13"/>
      <c r="AH295" s="13"/>
      <c r="AI295" s="13"/>
      <c r="AJ295" s="13"/>
      <c r="AO295" s="13"/>
      <c r="BR295" s="13"/>
      <c r="BS295" s="122"/>
      <c r="BT295" s="122"/>
      <c r="BX295" s="13"/>
      <c r="BY295" s="122"/>
      <c r="BZ295" s="122"/>
      <c r="CO295" s="144"/>
      <c r="CP295" s="145"/>
    </row>
    <row r="296" spans="1:94" s="57" customFormat="1" ht="45" customHeight="1" x14ac:dyDescent="0.25">
      <c r="A296" s="118"/>
      <c r="B296" s="118"/>
      <c r="C296" s="118"/>
      <c r="D296" s="118"/>
      <c r="E296" s="118"/>
      <c r="F296" s="118"/>
      <c r="G296" s="118"/>
      <c r="H296" s="118"/>
      <c r="I296" s="118"/>
      <c r="J296" s="18" t="str">
        <f t="shared" si="92"/>
        <v/>
      </c>
      <c r="K296" s="18" t="str">
        <f t="shared" si="93"/>
        <v/>
      </c>
      <c r="L296" s="151"/>
      <c r="M296" s="151"/>
      <c r="N296" s="119"/>
      <c r="O296" s="120" t="str">
        <f t="shared" si="80"/>
        <v/>
      </c>
      <c r="P296" s="119"/>
      <c r="Q296" s="15" t="str">
        <f t="shared" si="85"/>
        <v/>
      </c>
      <c r="R296" s="15" t="str">
        <f>IF('2014 Quote Calculator'!$AB296="-","-",IF('2014 Quote Calculator'!$AB296="","",ROUNDUP(IF(OR('2014 Quote Calculator'!$E296=$CF$6,'2014 Quote Calculator'!$E296=$CG$6,'2014 Quote Calculator'!$E296=$CH$6,'2014 Quote Calculator'!$E296=$CI$6),'2014 Quote Calculator'!$AB296,(1-$L296)*'2014 Quote Calculator'!$AB296),2)))</f>
        <v/>
      </c>
      <c r="S296" s="15" t="str">
        <f t="shared" si="86"/>
        <v/>
      </c>
      <c r="T296" s="15" t="str">
        <f>IF('2014 Quote Calculator'!$AD296="-","-",IF('2014 Quote Calculator'!$AD296="","",ROUNDUP(IF(OR('2014 Quote Calculator'!$H296=$CF$6,'2014 Quote Calculator'!$H296=$CG$6,'2014 Quote Calculator'!$H296=$CH$6,'2014 Quote Calculator'!$H296=$CI$6),'2014 Quote Calculator'!$AD296,(1-$L296)*'2014 Quote Calculator'!$AD296),2)))</f>
        <v/>
      </c>
      <c r="U296" s="15" t="str">
        <f t="shared" si="87"/>
        <v/>
      </c>
      <c r="V296" s="132"/>
      <c r="W296" s="18" t="str">
        <f t="shared" si="88"/>
        <v/>
      </c>
      <c r="X296" s="18" t="str">
        <f t="shared" si="81"/>
        <v/>
      </c>
      <c r="Y296" s="18" t="str">
        <f t="shared" si="89"/>
        <v/>
      </c>
      <c r="Z296" s="18" t="str">
        <f t="shared" si="82"/>
        <v/>
      </c>
      <c r="AA296" s="18" t="str">
        <f t="shared" si="90"/>
        <v/>
      </c>
      <c r="AB296" s="15" t="str">
        <f t="shared" si="91"/>
        <v/>
      </c>
      <c r="AC296" s="15" t="str">
        <f t="shared" si="83"/>
        <v/>
      </c>
      <c r="AD296" s="15" t="str">
        <f t="shared" si="84"/>
        <v/>
      </c>
      <c r="AE296" s="121"/>
      <c r="AF296" s="8"/>
      <c r="AG296" s="13"/>
      <c r="AH296" s="13"/>
      <c r="AI296" s="13"/>
      <c r="AJ296" s="13"/>
      <c r="AO296" s="13"/>
      <c r="BR296" s="13"/>
      <c r="BS296" s="122"/>
      <c r="BT296" s="122"/>
      <c r="BX296" s="13"/>
      <c r="BY296" s="122"/>
      <c r="BZ296" s="122"/>
      <c r="CO296" s="144"/>
      <c r="CP296" s="145"/>
    </row>
    <row r="297" spans="1:94" s="57" customFormat="1" ht="45" customHeight="1" x14ac:dyDescent="0.25">
      <c r="A297" s="118"/>
      <c r="B297" s="118"/>
      <c r="C297" s="118"/>
      <c r="D297" s="118"/>
      <c r="E297" s="118"/>
      <c r="F297" s="118"/>
      <c r="G297" s="118"/>
      <c r="H297" s="118"/>
      <c r="I297" s="118"/>
      <c r="J297" s="18" t="str">
        <f t="shared" si="92"/>
        <v/>
      </c>
      <c r="K297" s="18" t="str">
        <f t="shared" si="93"/>
        <v/>
      </c>
      <c r="L297" s="151"/>
      <c r="M297" s="151"/>
      <c r="N297" s="119"/>
      <c r="O297" s="120" t="str">
        <f t="shared" si="80"/>
        <v/>
      </c>
      <c r="P297" s="119"/>
      <c r="Q297" s="15" t="str">
        <f t="shared" si="85"/>
        <v/>
      </c>
      <c r="R297" s="15" t="str">
        <f>IF('2014 Quote Calculator'!$AB297="-","-",IF('2014 Quote Calculator'!$AB297="","",ROUNDUP(IF(OR('2014 Quote Calculator'!$E297=$CF$6,'2014 Quote Calculator'!$E297=$CG$6,'2014 Quote Calculator'!$E297=$CH$6,'2014 Quote Calculator'!$E297=$CI$6),'2014 Quote Calculator'!$AB297,(1-$L297)*'2014 Quote Calculator'!$AB297),2)))</f>
        <v/>
      </c>
      <c r="S297" s="15" t="str">
        <f t="shared" si="86"/>
        <v/>
      </c>
      <c r="T297" s="15" t="str">
        <f>IF('2014 Quote Calculator'!$AD297="-","-",IF('2014 Quote Calculator'!$AD297="","",ROUNDUP(IF(OR('2014 Quote Calculator'!$H297=$CF$6,'2014 Quote Calculator'!$H297=$CG$6,'2014 Quote Calculator'!$H297=$CH$6,'2014 Quote Calculator'!$H297=$CI$6),'2014 Quote Calculator'!$AD297,(1-$L297)*'2014 Quote Calculator'!$AD297),2)))</f>
        <v/>
      </c>
      <c r="U297" s="15" t="str">
        <f t="shared" si="87"/>
        <v/>
      </c>
      <c r="V297" s="132"/>
      <c r="W297" s="18" t="str">
        <f t="shared" si="88"/>
        <v/>
      </c>
      <c r="X297" s="18" t="str">
        <f t="shared" si="81"/>
        <v/>
      </c>
      <c r="Y297" s="18" t="str">
        <f t="shared" si="89"/>
        <v/>
      </c>
      <c r="Z297" s="18" t="str">
        <f t="shared" si="82"/>
        <v/>
      </c>
      <c r="AA297" s="18" t="str">
        <f t="shared" si="90"/>
        <v/>
      </c>
      <c r="AB297" s="15" t="str">
        <f t="shared" si="91"/>
        <v/>
      </c>
      <c r="AC297" s="15" t="str">
        <f t="shared" si="83"/>
        <v/>
      </c>
      <c r="AD297" s="15" t="str">
        <f t="shared" si="84"/>
        <v/>
      </c>
      <c r="AE297" s="121"/>
      <c r="AF297" s="8"/>
      <c r="AG297" s="13"/>
      <c r="AH297" s="13"/>
      <c r="AI297" s="13"/>
      <c r="AJ297" s="13"/>
      <c r="AO297" s="13"/>
      <c r="BR297" s="13"/>
      <c r="BS297" s="122"/>
      <c r="BT297" s="122"/>
      <c r="BX297" s="13"/>
      <c r="BY297" s="122"/>
      <c r="BZ297" s="122"/>
      <c r="CO297" s="144"/>
      <c r="CP297" s="145"/>
    </row>
    <row r="298" spans="1:94" s="57" customFormat="1" ht="45" customHeight="1" x14ac:dyDescent="0.25">
      <c r="A298" s="118"/>
      <c r="B298" s="118"/>
      <c r="C298" s="118"/>
      <c r="D298" s="118"/>
      <c r="E298" s="118"/>
      <c r="F298" s="118"/>
      <c r="G298" s="118"/>
      <c r="H298" s="118"/>
      <c r="I298" s="118"/>
      <c r="J298" s="18" t="str">
        <f t="shared" si="92"/>
        <v/>
      </c>
      <c r="K298" s="18" t="str">
        <f t="shared" si="93"/>
        <v/>
      </c>
      <c r="L298" s="151"/>
      <c r="M298" s="151"/>
      <c r="N298" s="119"/>
      <c r="O298" s="120" t="str">
        <f t="shared" si="80"/>
        <v/>
      </c>
      <c r="P298" s="119"/>
      <c r="Q298" s="15" t="str">
        <f t="shared" si="85"/>
        <v/>
      </c>
      <c r="R298" s="15" t="str">
        <f>IF('2014 Quote Calculator'!$AB298="-","-",IF('2014 Quote Calculator'!$AB298="","",ROUNDUP(IF(OR('2014 Quote Calculator'!$E298=$CF$6,'2014 Quote Calculator'!$E298=$CG$6,'2014 Quote Calculator'!$E298=$CH$6,'2014 Quote Calculator'!$E298=$CI$6),'2014 Quote Calculator'!$AB298,(1-$L298)*'2014 Quote Calculator'!$AB298),2)))</f>
        <v/>
      </c>
      <c r="S298" s="15" t="str">
        <f t="shared" si="86"/>
        <v/>
      </c>
      <c r="T298" s="15" t="str">
        <f>IF('2014 Quote Calculator'!$AD298="-","-",IF('2014 Quote Calculator'!$AD298="","",ROUNDUP(IF(OR('2014 Quote Calculator'!$H298=$CF$6,'2014 Quote Calculator'!$H298=$CG$6,'2014 Quote Calculator'!$H298=$CH$6,'2014 Quote Calculator'!$H298=$CI$6),'2014 Quote Calculator'!$AD298,(1-$L298)*'2014 Quote Calculator'!$AD298),2)))</f>
        <v/>
      </c>
      <c r="U298" s="15" t="str">
        <f t="shared" si="87"/>
        <v/>
      </c>
      <c r="V298" s="132"/>
      <c r="W298" s="18" t="str">
        <f t="shared" si="88"/>
        <v/>
      </c>
      <c r="X298" s="18" t="str">
        <f t="shared" si="81"/>
        <v/>
      </c>
      <c r="Y298" s="18" t="str">
        <f t="shared" si="89"/>
        <v/>
      </c>
      <c r="Z298" s="18" t="str">
        <f t="shared" si="82"/>
        <v/>
      </c>
      <c r="AA298" s="18" t="str">
        <f t="shared" si="90"/>
        <v/>
      </c>
      <c r="AB298" s="15" t="str">
        <f t="shared" si="91"/>
        <v/>
      </c>
      <c r="AC298" s="15" t="str">
        <f t="shared" si="83"/>
        <v/>
      </c>
      <c r="AD298" s="15" t="str">
        <f t="shared" si="84"/>
        <v/>
      </c>
      <c r="AE298" s="121"/>
      <c r="AF298" s="8"/>
      <c r="AG298" s="13"/>
      <c r="AH298" s="13"/>
      <c r="AI298" s="13"/>
      <c r="AJ298" s="13"/>
      <c r="AO298" s="13"/>
      <c r="BR298" s="13"/>
      <c r="BS298" s="122"/>
      <c r="BT298" s="122"/>
      <c r="BX298" s="13"/>
      <c r="BY298" s="122"/>
      <c r="BZ298" s="122"/>
      <c r="CO298" s="144"/>
      <c r="CP298" s="145"/>
    </row>
    <row r="299" spans="1:94" s="57" customFormat="1" ht="45" customHeight="1" x14ac:dyDescent="0.25">
      <c r="A299" s="118"/>
      <c r="B299" s="118"/>
      <c r="C299" s="118"/>
      <c r="D299" s="118"/>
      <c r="E299" s="118"/>
      <c r="F299" s="118"/>
      <c r="G299" s="118"/>
      <c r="H299" s="118"/>
      <c r="I299" s="118"/>
      <c r="J299" s="18" t="str">
        <f t="shared" si="92"/>
        <v/>
      </c>
      <c r="K299" s="18" t="str">
        <f t="shared" si="93"/>
        <v/>
      </c>
      <c r="L299" s="151"/>
      <c r="M299" s="151"/>
      <c r="N299" s="119"/>
      <c r="O299" s="120" t="str">
        <f t="shared" si="80"/>
        <v/>
      </c>
      <c r="P299" s="119"/>
      <c r="Q299" s="15" t="str">
        <f t="shared" si="85"/>
        <v/>
      </c>
      <c r="R299" s="15" t="str">
        <f>IF('2014 Quote Calculator'!$AB299="-","-",IF('2014 Quote Calculator'!$AB299="","",ROUNDUP(IF(OR('2014 Quote Calculator'!$E299=$CF$6,'2014 Quote Calculator'!$E299=$CG$6,'2014 Quote Calculator'!$E299=$CH$6,'2014 Quote Calculator'!$E299=$CI$6),'2014 Quote Calculator'!$AB299,(1-$L299)*'2014 Quote Calculator'!$AB299),2)))</f>
        <v/>
      </c>
      <c r="S299" s="15" t="str">
        <f t="shared" si="86"/>
        <v/>
      </c>
      <c r="T299" s="15" t="str">
        <f>IF('2014 Quote Calculator'!$AD299="-","-",IF('2014 Quote Calculator'!$AD299="","",ROUNDUP(IF(OR('2014 Quote Calculator'!$H299=$CF$6,'2014 Quote Calculator'!$H299=$CG$6,'2014 Quote Calculator'!$H299=$CH$6,'2014 Quote Calculator'!$H299=$CI$6),'2014 Quote Calculator'!$AD299,(1-$L299)*'2014 Quote Calculator'!$AD299),2)))</f>
        <v/>
      </c>
      <c r="U299" s="15" t="str">
        <f t="shared" si="87"/>
        <v/>
      </c>
      <c r="V299" s="132"/>
      <c r="W299" s="18" t="str">
        <f t="shared" si="88"/>
        <v/>
      </c>
      <c r="X299" s="18" t="str">
        <f t="shared" si="81"/>
        <v/>
      </c>
      <c r="Y299" s="18" t="str">
        <f t="shared" si="89"/>
        <v/>
      </c>
      <c r="Z299" s="18" t="str">
        <f t="shared" si="82"/>
        <v/>
      </c>
      <c r="AA299" s="18" t="str">
        <f t="shared" si="90"/>
        <v/>
      </c>
      <c r="AB299" s="15" t="str">
        <f t="shared" si="91"/>
        <v/>
      </c>
      <c r="AC299" s="15" t="str">
        <f t="shared" si="83"/>
        <v/>
      </c>
      <c r="AD299" s="15" t="str">
        <f t="shared" si="84"/>
        <v/>
      </c>
      <c r="AE299" s="121"/>
      <c r="AF299" s="8"/>
      <c r="AG299" s="13"/>
      <c r="AH299" s="13"/>
      <c r="AI299" s="13"/>
      <c r="AJ299" s="13"/>
      <c r="AO299" s="13"/>
      <c r="BR299" s="13"/>
      <c r="BS299" s="122"/>
      <c r="BT299" s="122"/>
      <c r="BX299" s="13"/>
      <c r="BY299" s="122"/>
      <c r="BZ299" s="122"/>
      <c r="CO299" s="144"/>
      <c r="CP299" s="145"/>
    </row>
    <row r="300" spans="1:94" s="57" customFormat="1" ht="45" customHeight="1" x14ac:dyDescent="0.25">
      <c r="A300" s="118"/>
      <c r="B300" s="118"/>
      <c r="C300" s="118"/>
      <c r="D300" s="118"/>
      <c r="E300" s="118"/>
      <c r="F300" s="118"/>
      <c r="G300" s="118"/>
      <c r="H300" s="118"/>
      <c r="I300" s="118"/>
      <c r="J300" s="18" t="str">
        <f t="shared" si="92"/>
        <v/>
      </c>
      <c r="K300" s="18" t="str">
        <f t="shared" si="93"/>
        <v/>
      </c>
      <c r="L300" s="151"/>
      <c r="M300" s="151"/>
      <c r="N300" s="119"/>
      <c r="O300" s="120" t="str">
        <f t="shared" si="80"/>
        <v/>
      </c>
      <c r="P300" s="119"/>
      <c r="Q300" s="15" t="str">
        <f t="shared" si="85"/>
        <v/>
      </c>
      <c r="R300" s="15" t="str">
        <f>IF('2014 Quote Calculator'!$AB300="-","-",IF('2014 Quote Calculator'!$AB300="","",ROUNDUP(IF(OR('2014 Quote Calculator'!$E300=$CF$6,'2014 Quote Calculator'!$E300=$CG$6,'2014 Quote Calculator'!$E300=$CH$6,'2014 Quote Calculator'!$E300=$CI$6),'2014 Quote Calculator'!$AB300,(1-$L300)*'2014 Quote Calculator'!$AB300),2)))</f>
        <v/>
      </c>
      <c r="S300" s="15" t="str">
        <f t="shared" si="86"/>
        <v/>
      </c>
      <c r="T300" s="15" t="str">
        <f>IF('2014 Quote Calculator'!$AD300="-","-",IF('2014 Quote Calculator'!$AD300="","",ROUNDUP(IF(OR('2014 Quote Calculator'!$H300=$CF$6,'2014 Quote Calculator'!$H300=$CG$6,'2014 Quote Calculator'!$H300=$CH$6,'2014 Quote Calculator'!$H300=$CI$6),'2014 Quote Calculator'!$AD300,(1-$L300)*'2014 Quote Calculator'!$AD300),2)))</f>
        <v/>
      </c>
      <c r="U300" s="15" t="str">
        <f t="shared" si="87"/>
        <v/>
      </c>
      <c r="V300" s="132"/>
      <c r="W300" s="18" t="str">
        <f t="shared" si="88"/>
        <v/>
      </c>
      <c r="X300" s="18" t="str">
        <f t="shared" si="81"/>
        <v/>
      </c>
      <c r="Y300" s="18" t="str">
        <f t="shared" si="89"/>
        <v/>
      </c>
      <c r="Z300" s="18" t="str">
        <f t="shared" si="82"/>
        <v/>
      </c>
      <c r="AA300" s="18" t="str">
        <f t="shared" si="90"/>
        <v/>
      </c>
      <c r="AB300" s="15" t="str">
        <f t="shared" si="91"/>
        <v/>
      </c>
      <c r="AC300" s="15" t="str">
        <f t="shared" si="83"/>
        <v/>
      </c>
      <c r="AD300" s="15" t="str">
        <f t="shared" si="84"/>
        <v/>
      </c>
      <c r="AE300" s="121"/>
      <c r="AF300" s="8"/>
      <c r="AG300" s="13"/>
      <c r="AH300" s="13"/>
      <c r="AI300" s="13"/>
      <c r="AJ300" s="13"/>
      <c r="AO300" s="13"/>
      <c r="BR300" s="13"/>
      <c r="BS300" s="122"/>
      <c r="BT300" s="122"/>
      <c r="BX300" s="13"/>
      <c r="BY300" s="122"/>
      <c r="BZ300" s="122"/>
      <c r="CO300" s="144"/>
      <c r="CP300" s="145"/>
    </row>
    <row r="301" spans="1:94" s="57" customFormat="1" ht="45" customHeight="1" x14ac:dyDescent="0.25">
      <c r="A301" s="118"/>
      <c r="B301" s="118"/>
      <c r="C301" s="118"/>
      <c r="D301" s="118"/>
      <c r="E301" s="118"/>
      <c r="F301" s="118"/>
      <c r="G301" s="118"/>
      <c r="H301" s="118"/>
      <c r="I301" s="118"/>
      <c r="J301" s="18" t="str">
        <f t="shared" si="92"/>
        <v/>
      </c>
      <c r="K301" s="18" t="str">
        <f t="shared" si="93"/>
        <v/>
      </c>
      <c r="L301" s="151"/>
      <c r="M301" s="151"/>
      <c r="N301" s="119"/>
      <c r="O301" s="120" t="str">
        <f t="shared" si="80"/>
        <v/>
      </c>
      <c r="P301" s="119"/>
      <c r="Q301" s="15" t="str">
        <f t="shared" si="85"/>
        <v/>
      </c>
      <c r="R301" s="15" t="str">
        <f>IF('2014 Quote Calculator'!$AB301="-","-",IF('2014 Quote Calculator'!$AB301="","",ROUNDUP(IF(OR('2014 Quote Calculator'!$E301=$CF$6,'2014 Quote Calculator'!$E301=$CG$6,'2014 Quote Calculator'!$E301=$CH$6,'2014 Quote Calculator'!$E301=$CI$6),'2014 Quote Calculator'!$AB301,(1-$L301)*'2014 Quote Calculator'!$AB301),2)))</f>
        <v/>
      </c>
      <c r="S301" s="15" t="str">
        <f t="shared" si="86"/>
        <v/>
      </c>
      <c r="T301" s="15" t="str">
        <f>IF('2014 Quote Calculator'!$AD301="-","-",IF('2014 Quote Calculator'!$AD301="","",ROUNDUP(IF(OR('2014 Quote Calculator'!$H301=$CF$6,'2014 Quote Calculator'!$H301=$CG$6,'2014 Quote Calculator'!$H301=$CH$6,'2014 Quote Calculator'!$H301=$CI$6),'2014 Quote Calculator'!$AD301,(1-$L301)*'2014 Quote Calculator'!$AD301),2)))</f>
        <v/>
      </c>
      <c r="U301" s="15" t="str">
        <f t="shared" si="87"/>
        <v/>
      </c>
      <c r="V301" s="132"/>
      <c r="W301" s="18" t="str">
        <f t="shared" si="88"/>
        <v/>
      </c>
      <c r="X301" s="18" t="str">
        <f t="shared" si="81"/>
        <v/>
      </c>
      <c r="Y301" s="18" t="str">
        <f t="shared" si="89"/>
        <v/>
      </c>
      <c r="Z301" s="18" t="str">
        <f t="shared" si="82"/>
        <v/>
      </c>
      <c r="AA301" s="18" t="str">
        <f t="shared" si="90"/>
        <v/>
      </c>
      <c r="AB301" s="15" t="str">
        <f t="shared" si="91"/>
        <v/>
      </c>
      <c r="AC301" s="15" t="str">
        <f t="shared" si="83"/>
        <v/>
      </c>
      <c r="AD301" s="15" t="str">
        <f t="shared" si="84"/>
        <v/>
      </c>
      <c r="AE301" s="121"/>
      <c r="AF301" s="8"/>
      <c r="AG301" s="13"/>
      <c r="AH301" s="13"/>
      <c r="AI301" s="13"/>
      <c r="AJ301" s="13"/>
      <c r="AO301" s="13"/>
      <c r="BR301" s="13"/>
      <c r="BS301" s="122"/>
      <c r="BT301" s="122"/>
      <c r="BX301" s="13"/>
      <c r="BY301" s="122"/>
      <c r="BZ301" s="122"/>
      <c r="CO301" s="144"/>
      <c r="CP301" s="145"/>
    </row>
    <row r="302" spans="1:94" s="57" customFormat="1" ht="31.5" customHeight="1" x14ac:dyDescent="0.25">
      <c r="A302" s="118"/>
      <c r="B302" s="118"/>
      <c r="C302" s="118"/>
      <c r="D302" s="118"/>
      <c r="E302" s="118"/>
      <c r="F302" s="118"/>
      <c r="G302" s="118"/>
      <c r="H302" s="118"/>
      <c r="I302" s="118"/>
      <c r="J302" s="18" t="str">
        <f t="shared" si="92"/>
        <v/>
      </c>
      <c r="K302" s="18" t="str">
        <f t="shared" si="93"/>
        <v/>
      </c>
      <c r="L302" s="151"/>
      <c r="M302" s="151"/>
      <c r="N302" s="119"/>
      <c r="O302" s="120" t="str">
        <f t="shared" si="80"/>
        <v/>
      </c>
      <c r="P302" s="119"/>
      <c r="Q302" s="15" t="str">
        <f t="shared" si="85"/>
        <v/>
      </c>
      <c r="R302" s="15" t="str">
        <f>IF('2014 Quote Calculator'!$AB302="-","-",IF('2014 Quote Calculator'!$AB302="","",ROUNDUP(IF(OR('2014 Quote Calculator'!$E302=$CF$6,'2014 Quote Calculator'!$E302=$CG$6,'2014 Quote Calculator'!$E302=$CH$6,'2014 Quote Calculator'!$E302=$CI$6),'2014 Quote Calculator'!$AB302,(1-$L302)*'2014 Quote Calculator'!$AB302),2)))</f>
        <v/>
      </c>
      <c r="S302" s="15" t="str">
        <f t="shared" si="86"/>
        <v/>
      </c>
      <c r="T302" s="15" t="str">
        <f>IF('2014 Quote Calculator'!$AD302="-","-",IF('2014 Quote Calculator'!$AD302="","",ROUNDUP(IF(OR('2014 Quote Calculator'!$H302=$CF$6,'2014 Quote Calculator'!$H302=$CG$6,'2014 Quote Calculator'!$H302=$CH$6,'2014 Quote Calculator'!$H302=$CI$6),'2014 Quote Calculator'!$AD302,(1-$L302)*'2014 Quote Calculator'!$AD302),2)))</f>
        <v/>
      </c>
      <c r="U302" s="15" t="str">
        <f t="shared" si="87"/>
        <v/>
      </c>
      <c r="V302" s="132"/>
      <c r="W302" s="18" t="str">
        <f t="shared" si="88"/>
        <v/>
      </c>
      <c r="X302" s="18" t="str">
        <f t="shared" si="81"/>
        <v/>
      </c>
      <c r="Y302" s="18" t="str">
        <f t="shared" si="89"/>
        <v/>
      </c>
      <c r="Z302" s="18" t="str">
        <f t="shared" si="82"/>
        <v/>
      </c>
      <c r="AA302" s="18" t="str">
        <f t="shared" si="90"/>
        <v/>
      </c>
      <c r="AB302" s="15" t="str">
        <f t="shared" si="91"/>
        <v/>
      </c>
      <c r="AC302" s="15" t="str">
        <f t="shared" si="83"/>
        <v/>
      </c>
      <c r="AD302" s="15" t="str">
        <f t="shared" si="84"/>
        <v/>
      </c>
      <c r="AE302" s="121"/>
      <c r="AF302" s="8"/>
      <c r="AG302" s="13"/>
      <c r="AH302" s="13"/>
      <c r="AI302" s="13"/>
      <c r="AJ302" s="13"/>
      <c r="AO302" s="13"/>
      <c r="BR302" s="13"/>
      <c r="BS302" s="122"/>
      <c r="BT302" s="122"/>
      <c r="BX302" s="13"/>
      <c r="BY302" s="122"/>
      <c r="BZ302" s="122"/>
      <c r="CO302" s="144"/>
      <c r="CP302" s="145"/>
    </row>
    <row r="303" spans="1:94" s="57" customFormat="1" ht="31.5" customHeight="1" x14ac:dyDescent="0.25">
      <c r="A303" s="118"/>
      <c r="B303" s="118"/>
      <c r="C303" s="118"/>
      <c r="D303" s="118"/>
      <c r="E303" s="118"/>
      <c r="F303" s="118"/>
      <c r="G303" s="118"/>
      <c r="H303" s="118"/>
      <c r="I303" s="118"/>
      <c r="J303" s="18" t="str">
        <f t="shared" si="92"/>
        <v/>
      </c>
      <c r="K303" s="18" t="str">
        <f t="shared" si="93"/>
        <v/>
      </c>
      <c r="L303" s="151"/>
      <c r="M303" s="151"/>
      <c r="N303" s="119"/>
      <c r="O303" s="120" t="str">
        <f t="shared" si="80"/>
        <v/>
      </c>
      <c r="P303" s="119"/>
      <c r="Q303" s="15" t="str">
        <f t="shared" si="85"/>
        <v/>
      </c>
      <c r="R303" s="15" t="str">
        <f>IF('2014 Quote Calculator'!$AB303="-","-",IF('2014 Quote Calculator'!$AB303="","",ROUNDUP(IF(OR('2014 Quote Calculator'!$E303=$CF$6,'2014 Quote Calculator'!$E303=$CG$6,'2014 Quote Calculator'!$E303=$CH$6,'2014 Quote Calculator'!$E303=$CI$6),'2014 Quote Calculator'!$AB303,(1-$L303)*'2014 Quote Calculator'!$AB303),2)))</f>
        <v/>
      </c>
      <c r="S303" s="15" t="str">
        <f t="shared" si="86"/>
        <v/>
      </c>
      <c r="T303" s="15" t="str">
        <f>IF('2014 Quote Calculator'!$AD303="-","-",IF('2014 Quote Calculator'!$AD303="","",ROUNDUP(IF(OR('2014 Quote Calculator'!$H303=$CF$6,'2014 Quote Calculator'!$H303=$CG$6,'2014 Quote Calculator'!$H303=$CH$6,'2014 Quote Calculator'!$H303=$CI$6),'2014 Quote Calculator'!$AD303,(1-$L303)*'2014 Quote Calculator'!$AD303),2)))</f>
        <v/>
      </c>
      <c r="U303" s="15" t="str">
        <f t="shared" si="87"/>
        <v/>
      </c>
      <c r="V303" s="132"/>
      <c r="W303" s="18" t="str">
        <f t="shared" si="88"/>
        <v/>
      </c>
      <c r="X303" s="18" t="str">
        <f t="shared" si="81"/>
        <v/>
      </c>
      <c r="Y303" s="18" t="str">
        <f t="shared" si="89"/>
        <v/>
      </c>
      <c r="Z303" s="18" t="str">
        <f t="shared" si="82"/>
        <v/>
      </c>
      <c r="AA303" s="18" t="str">
        <f t="shared" si="90"/>
        <v/>
      </c>
      <c r="AB303" s="15" t="str">
        <f t="shared" si="91"/>
        <v/>
      </c>
      <c r="AC303" s="15" t="str">
        <f t="shared" si="83"/>
        <v/>
      </c>
      <c r="AD303" s="15" t="str">
        <f t="shared" si="84"/>
        <v/>
      </c>
      <c r="AE303" s="121"/>
      <c r="AF303" s="8"/>
      <c r="AG303" s="13"/>
      <c r="AH303" s="13"/>
      <c r="AI303" s="13"/>
      <c r="AJ303" s="13"/>
      <c r="AO303" s="13"/>
      <c r="BR303" s="13"/>
      <c r="BS303" s="122"/>
      <c r="BT303" s="122"/>
      <c r="BX303" s="13"/>
      <c r="BY303" s="122"/>
      <c r="BZ303" s="122"/>
      <c r="CO303" s="144"/>
      <c r="CP303" s="145"/>
    </row>
    <row r="304" spans="1:94" s="57" customFormat="1" ht="31.5" customHeight="1" x14ac:dyDescent="0.25">
      <c r="A304" s="118"/>
      <c r="B304" s="118"/>
      <c r="C304" s="118"/>
      <c r="D304" s="118"/>
      <c r="E304" s="118"/>
      <c r="F304" s="118"/>
      <c r="G304" s="118"/>
      <c r="H304" s="118"/>
      <c r="I304" s="118"/>
      <c r="J304" s="18" t="str">
        <f t="shared" si="92"/>
        <v/>
      </c>
      <c r="K304" s="18" t="str">
        <f t="shared" si="93"/>
        <v/>
      </c>
      <c r="L304" s="151"/>
      <c r="M304" s="151"/>
      <c r="N304" s="119"/>
      <c r="O304" s="120" t="str">
        <f t="shared" si="80"/>
        <v/>
      </c>
      <c r="P304" s="119"/>
      <c r="Q304" s="15" t="str">
        <f t="shared" si="85"/>
        <v/>
      </c>
      <c r="R304" s="15" t="str">
        <f>IF('2014 Quote Calculator'!$AB304="-","-",IF('2014 Quote Calculator'!$AB304="","",ROUNDUP(IF(OR('2014 Quote Calculator'!$E304=$CF$6,'2014 Quote Calculator'!$E304=$CG$6,'2014 Quote Calculator'!$E304=$CH$6,'2014 Quote Calculator'!$E304=$CI$6),'2014 Quote Calculator'!$AB304,(1-$L304)*'2014 Quote Calculator'!$AB304),2)))</f>
        <v/>
      </c>
      <c r="S304" s="15" t="str">
        <f t="shared" si="86"/>
        <v/>
      </c>
      <c r="T304" s="15" t="str">
        <f>IF('2014 Quote Calculator'!$AD304="-","-",IF('2014 Quote Calculator'!$AD304="","",ROUNDUP(IF(OR('2014 Quote Calculator'!$H304=$CF$6,'2014 Quote Calculator'!$H304=$CG$6,'2014 Quote Calculator'!$H304=$CH$6,'2014 Quote Calculator'!$H304=$CI$6),'2014 Quote Calculator'!$AD304,(1-$L304)*'2014 Quote Calculator'!$AD304),2)))</f>
        <v/>
      </c>
      <c r="U304" s="15" t="str">
        <f t="shared" si="87"/>
        <v/>
      </c>
      <c r="V304" s="132"/>
      <c r="W304" s="18" t="str">
        <f t="shared" si="88"/>
        <v/>
      </c>
      <c r="X304" s="18" t="str">
        <f t="shared" si="81"/>
        <v/>
      </c>
      <c r="Y304" s="18" t="str">
        <f t="shared" si="89"/>
        <v/>
      </c>
      <c r="Z304" s="18" t="str">
        <f t="shared" si="82"/>
        <v/>
      </c>
      <c r="AA304" s="18" t="str">
        <f t="shared" si="90"/>
        <v/>
      </c>
      <c r="AB304" s="15" t="str">
        <f t="shared" si="91"/>
        <v/>
      </c>
      <c r="AC304" s="15" t="str">
        <f t="shared" si="83"/>
        <v/>
      </c>
      <c r="AD304" s="15" t="str">
        <f t="shared" si="84"/>
        <v/>
      </c>
      <c r="AE304" s="121"/>
      <c r="AF304" s="8"/>
      <c r="AG304" s="13"/>
      <c r="AH304" s="13"/>
      <c r="AI304" s="13"/>
      <c r="AJ304" s="13"/>
      <c r="AO304" s="13"/>
      <c r="BR304" s="13"/>
      <c r="BS304" s="122"/>
      <c r="BT304" s="122"/>
      <c r="BX304" s="13"/>
      <c r="BY304" s="122"/>
      <c r="BZ304" s="122"/>
      <c r="CO304" s="144"/>
      <c r="CP304" s="145"/>
    </row>
    <row r="305" spans="1:94" s="57" customFormat="1" ht="31.5" customHeight="1" x14ac:dyDescent="0.25">
      <c r="A305" s="118"/>
      <c r="B305" s="118"/>
      <c r="C305" s="118"/>
      <c r="D305" s="118"/>
      <c r="E305" s="118"/>
      <c r="F305" s="118"/>
      <c r="G305" s="118"/>
      <c r="H305" s="118"/>
      <c r="I305" s="118"/>
      <c r="J305" s="18" t="str">
        <f t="shared" si="92"/>
        <v/>
      </c>
      <c r="K305" s="18" t="str">
        <f t="shared" si="93"/>
        <v/>
      </c>
      <c r="L305" s="151"/>
      <c r="M305" s="151"/>
      <c r="N305" s="119"/>
      <c r="O305" s="120" t="str">
        <f t="shared" si="80"/>
        <v/>
      </c>
      <c r="P305" s="119"/>
      <c r="Q305" s="15" t="str">
        <f t="shared" si="85"/>
        <v/>
      </c>
      <c r="R305" s="15" t="str">
        <f>IF('2014 Quote Calculator'!$AB305="-","-",IF('2014 Quote Calculator'!$AB305="","",ROUNDUP(IF(OR('2014 Quote Calculator'!$E305=$CF$6,'2014 Quote Calculator'!$E305=$CG$6,'2014 Quote Calculator'!$E305=$CH$6,'2014 Quote Calculator'!$E305=$CI$6),'2014 Quote Calculator'!$AB305,(1-$L305)*'2014 Quote Calculator'!$AB305),2)))</f>
        <v/>
      </c>
      <c r="S305" s="15" t="str">
        <f t="shared" si="86"/>
        <v/>
      </c>
      <c r="T305" s="15" t="str">
        <f>IF('2014 Quote Calculator'!$AD305="-","-",IF('2014 Quote Calculator'!$AD305="","",ROUNDUP(IF(OR('2014 Quote Calculator'!$H305=$CF$6,'2014 Quote Calculator'!$H305=$CG$6,'2014 Quote Calculator'!$H305=$CH$6,'2014 Quote Calculator'!$H305=$CI$6),'2014 Quote Calculator'!$AD305,(1-$L305)*'2014 Quote Calculator'!$AD305),2)))</f>
        <v/>
      </c>
      <c r="U305" s="15" t="str">
        <f t="shared" si="87"/>
        <v/>
      </c>
      <c r="V305" s="132"/>
      <c r="W305" s="18" t="str">
        <f t="shared" si="88"/>
        <v/>
      </c>
      <c r="X305" s="18" t="str">
        <f t="shared" si="81"/>
        <v/>
      </c>
      <c r="Y305" s="18" t="str">
        <f t="shared" si="89"/>
        <v/>
      </c>
      <c r="Z305" s="18" t="str">
        <f t="shared" si="82"/>
        <v/>
      </c>
      <c r="AA305" s="18" t="str">
        <f t="shared" si="90"/>
        <v/>
      </c>
      <c r="AB305" s="15" t="str">
        <f t="shared" si="91"/>
        <v/>
      </c>
      <c r="AC305" s="15" t="str">
        <f t="shared" si="83"/>
        <v/>
      </c>
      <c r="AD305" s="15" t="str">
        <f t="shared" si="84"/>
        <v/>
      </c>
      <c r="AE305" s="121"/>
      <c r="AF305" s="8"/>
      <c r="AG305" s="13"/>
      <c r="AH305" s="13"/>
      <c r="AI305" s="13"/>
      <c r="AJ305" s="13"/>
      <c r="AO305" s="13"/>
      <c r="BR305" s="13"/>
      <c r="BS305" s="122"/>
      <c r="BT305" s="122"/>
      <c r="BX305" s="13"/>
      <c r="BY305" s="122"/>
      <c r="BZ305" s="122"/>
      <c r="CO305" s="144"/>
      <c r="CP305" s="145"/>
    </row>
    <row r="306" spans="1:94" s="57" customFormat="1" ht="31.5" customHeight="1" x14ac:dyDescent="0.25">
      <c r="A306" s="118"/>
      <c r="B306" s="118"/>
      <c r="C306" s="118"/>
      <c r="D306" s="118"/>
      <c r="E306" s="118"/>
      <c r="F306" s="118"/>
      <c r="G306" s="118"/>
      <c r="H306" s="118"/>
      <c r="I306" s="118"/>
      <c r="J306" s="18" t="str">
        <f t="shared" si="92"/>
        <v/>
      </c>
      <c r="K306" s="18" t="str">
        <f t="shared" si="93"/>
        <v/>
      </c>
      <c r="L306" s="151"/>
      <c r="M306" s="151"/>
      <c r="N306" s="119"/>
      <c r="O306" s="120" t="str">
        <f t="shared" si="80"/>
        <v/>
      </c>
      <c r="P306" s="119"/>
      <c r="Q306" s="15" t="str">
        <f t="shared" si="85"/>
        <v/>
      </c>
      <c r="R306" s="15" t="str">
        <f>IF('2014 Quote Calculator'!$AB306="-","-",IF('2014 Quote Calculator'!$AB306="","",ROUNDUP(IF(OR('2014 Quote Calculator'!$E306=$CF$6,'2014 Quote Calculator'!$E306=$CG$6,'2014 Quote Calculator'!$E306=$CH$6,'2014 Quote Calculator'!$E306=$CI$6),'2014 Quote Calculator'!$AB306,(1-$L306)*'2014 Quote Calculator'!$AB306),2)))</f>
        <v/>
      </c>
      <c r="S306" s="15" t="str">
        <f t="shared" si="86"/>
        <v/>
      </c>
      <c r="T306" s="15" t="str">
        <f>IF('2014 Quote Calculator'!$AD306="-","-",IF('2014 Quote Calculator'!$AD306="","",ROUNDUP(IF(OR('2014 Quote Calculator'!$H306=$CF$6,'2014 Quote Calculator'!$H306=$CG$6,'2014 Quote Calculator'!$H306=$CH$6,'2014 Quote Calculator'!$H306=$CI$6),'2014 Quote Calculator'!$AD306,(1-$L306)*'2014 Quote Calculator'!$AD306),2)))</f>
        <v/>
      </c>
      <c r="U306" s="15" t="str">
        <f t="shared" si="87"/>
        <v/>
      </c>
      <c r="V306" s="132"/>
      <c r="W306" s="18" t="str">
        <f t="shared" si="88"/>
        <v/>
      </c>
      <c r="X306" s="18" t="str">
        <f t="shared" si="81"/>
        <v/>
      </c>
      <c r="Y306" s="18" t="str">
        <f t="shared" si="89"/>
        <v/>
      </c>
      <c r="Z306" s="18" t="str">
        <f t="shared" si="82"/>
        <v/>
      </c>
      <c r="AA306" s="18" t="str">
        <f t="shared" si="90"/>
        <v/>
      </c>
      <c r="AB306" s="15" t="str">
        <f t="shared" si="91"/>
        <v/>
      </c>
      <c r="AC306" s="15" t="str">
        <f t="shared" si="83"/>
        <v/>
      </c>
      <c r="AD306" s="15" t="str">
        <f t="shared" si="84"/>
        <v/>
      </c>
      <c r="AE306" s="121"/>
      <c r="AF306" s="8"/>
      <c r="AG306" s="13"/>
      <c r="AH306" s="13"/>
      <c r="AI306" s="13"/>
      <c r="AJ306" s="13"/>
      <c r="AO306" s="13"/>
      <c r="BR306" s="13"/>
      <c r="BS306" s="122"/>
      <c r="BT306" s="122"/>
      <c r="BX306" s="13"/>
      <c r="BY306" s="122"/>
      <c r="BZ306" s="122"/>
      <c r="CO306" s="144"/>
      <c r="CP306" s="145"/>
    </row>
    <row r="307" spans="1:94" s="57" customFormat="1" ht="31.5" customHeight="1" x14ac:dyDescent="0.25">
      <c r="A307" s="118"/>
      <c r="B307" s="118"/>
      <c r="C307" s="118"/>
      <c r="D307" s="118"/>
      <c r="E307" s="118"/>
      <c r="F307" s="118"/>
      <c r="G307" s="118"/>
      <c r="H307" s="118"/>
      <c r="I307" s="118"/>
      <c r="J307" s="18" t="str">
        <f t="shared" si="92"/>
        <v/>
      </c>
      <c r="K307" s="18" t="str">
        <f t="shared" si="93"/>
        <v/>
      </c>
      <c r="L307" s="151"/>
      <c r="M307" s="151"/>
      <c r="N307" s="119"/>
      <c r="O307" s="120" t="str">
        <f t="shared" si="80"/>
        <v/>
      </c>
      <c r="P307" s="119"/>
      <c r="Q307" s="15" t="str">
        <f t="shared" si="85"/>
        <v/>
      </c>
      <c r="R307" s="15" t="str">
        <f>IF('2014 Quote Calculator'!$AB307="-","-",IF('2014 Quote Calculator'!$AB307="","",ROUNDUP(IF(OR('2014 Quote Calculator'!$E307=$CF$6,'2014 Quote Calculator'!$E307=$CG$6,'2014 Quote Calculator'!$E307=$CH$6,'2014 Quote Calculator'!$E307=$CI$6),'2014 Quote Calculator'!$AB307,(1-$L307)*'2014 Quote Calculator'!$AB307),2)))</f>
        <v/>
      </c>
      <c r="S307" s="15" t="str">
        <f t="shared" si="86"/>
        <v/>
      </c>
      <c r="T307" s="15" t="str">
        <f>IF('2014 Quote Calculator'!$AD307="-","-",IF('2014 Quote Calculator'!$AD307="","",ROUNDUP(IF(OR('2014 Quote Calculator'!$H307=$CF$6,'2014 Quote Calculator'!$H307=$CG$6,'2014 Quote Calculator'!$H307=$CH$6,'2014 Quote Calculator'!$H307=$CI$6),'2014 Quote Calculator'!$AD307,(1-$L307)*'2014 Quote Calculator'!$AD307),2)))</f>
        <v/>
      </c>
      <c r="U307" s="15" t="str">
        <f t="shared" si="87"/>
        <v/>
      </c>
      <c r="V307" s="132"/>
      <c r="W307" s="18" t="str">
        <f t="shared" si="88"/>
        <v/>
      </c>
      <c r="X307" s="18" t="str">
        <f t="shared" si="81"/>
        <v/>
      </c>
      <c r="Y307" s="18" t="str">
        <f t="shared" si="89"/>
        <v/>
      </c>
      <c r="Z307" s="18" t="str">
        <f t="shared" si="82"/>
        <v/>
      </c>
      <c r="AA307" s="18" t="str">
        <f t="shared" si="90"/>
        <v/>
      </c>
      <c r="AB307" s="15" t="str">
        <f t="shared" si="91"/>
        <v/>
      </c>
      <c r="AC307" s="15" t="str">
        <f t="shared" si="83"/>
        <v/>
      </c>
      <c r="AD307" s="15" t="str">
        <f t="shared" si="84"/>
        <v/>
      </c>
      <c r="AE307" s="121"/>
      <c r="AF307" s="8"/>
      <c r="AG307" s="13"/>
      <c r="AH307" s="13"/>
      <c r="AI307" s="13"/>
      <c r="AJ307" s="13"/>
      <c r="AO307" s="13"/>
      <c r="BR307" s="13"/>
      <c r="BS307" s="122"/>
      <c r="BT307" s="122"/>
      <c r="BX307" s="13"/>
      <c r="BY307" s="122"/>
      <c r="BZ307" s="122"/>
      <c r="CO307" s="144"/>
      <c r="CP307" s="145"/>
    </row>
    <row r="308" spans="1:94" s="57" customFormat="1" ht="31.5" customHeight="1" x14ac:dyDescent="0.25">
      <c r="A308" s="118"/>
      <c r="B308" s="118"/>
      <c r="C308" s="118"/>
      <c r="D308" s="118"/>
      <c r="E308" s="118"/>
      <c r="F308" s="118"/>
      <c r="G308" s="118"/>
      <c r="H308" s="118"/>
      <c r="I308" s="118"/>
      <c r="J308" s="18" t="str">
        <f t="shared" si="92"/>
        <v/>
      </c>
      <c r="K308" s="18" t="str">
        <f t="shared" si="93"/>
        <v/>
      </c>
      <c r="L308" s="151"/>
      <c r="M308" s="151"/>
      <c r="N308" s="119"/>
      <c r="O308" s="120" t="str">
        <f t="shared" si="80"/>
        <v/>
      </c>
      <c r="P308" s="119"/>
      <c r="Q308" s="15" t="str">
        <f t="shared" si="85"/>
        <v/>
      </c>
      <c r="R308" s="15" t="str">
        <f>IF('2014 Quote Calculator'!$AB308="-","-",IF('2014 Quote Calculator'!$AB308="","",ROUNDUP(IF(OR('2014 Quote Calculator'!$E308=$CF$6,'2014 Quote Calculator'!$E308=$CG$6,'2014 Quote Calculator'!$E308=$CH$6,'2014 Quote Calculator'!$E308=$CI$6),'2014 Quote Calculator'!$AB308,(1-$L308)*'2014 Quote Calculator'!$AB308),2)))</f>
        <v/>
      </c>
      <c r="S308" s="15" t="str">
        <f t="shared" si="86"/>
        <v/>
      </c>
      <c r="T308" s="15" t="str">
        <f>IF('2014 Quote Calculator'!$AD308="-","-",IF('2014 Quote Calculator'!$AD308="","",ROUNDUP(IF(OR('2014 Quote Calculator'!$H308=$CF$6,'2014 Quote Calculator'!$H308=$CG$6,'2014 Quote Calculator'!$H308=$CH$6,'2014 Quote Calculator'!$H308=$CI$6),'2014 Quote Calculator'!$AD308,(1-$L308)*'2014 Quote Calculator'!$AD308),2)))</f>
        <v/>
      </c>
      <c r="U308" s="15" t="str">
        <f t="shared" si="87"/>
        <v/>
      </c>
      <c r="V308" s="132"/>
      <c r="W308" s="18" t="str">
        <f t="shared" si="88"/>
        <v/>
      </c>
      <c r="X308" s="18" t="str">
        <f t="shared" si="81"/>
        <v/>
      </c>
      <c r="Y308" s="18" t="str">
        <f t="shared" si="89"/>
        <v/>
      </c>
      <c r="Z308" s="18" t="str">
        <f t="shared" si="82"/>
        <v/>
      </c>
      <c r="AA308" s="18" t="str">
        <f t="shared" si="90"/>
        <v/>
      </c>
      <c r="AB308" s="15" t="str">
        <f t="shared" si="91"/>
        <v/>
      </c>
      <c r="AC308" s="15" t="str">
        <f t="shared" si="83"/>
        <v/>
      </c>
      <c r="AD308" s="15" t="str">
        <f t="shared" si="84"/>
        <v/>
      </c>
      <c r="AE308" s="121"/>
      <c r="AF308" s="8"/>
      <c r="AG308" s="13"/>
      <c r="AH308" s="13"/>
      <c r="AI308" s="13"/>
      <c r="AJ308" s="13"/>
      <c r="AO308" s="13"/>
      <c r="BR308" s="13"/>
      <c r="BS308" s="122"/>
      <c r="BT308" s="122"/>
      <c r="BX308" s="13"/>
      <c r="BY308" s="122"/>
      <c r="BZ308" s="122"/>
      <c r="CO308" s="144"/>
      <c r="CP308" s="145"/>
    </row>
    <row r="309" spans="1:94" s="57" customFormat="1" ht="31.5" customHeight="1" x14ac:dyDescent="0.25">
      <c r="A309" s="118"/>
      <c r="B309" s="118"/>
      <c r="C309" s="118"/>
      <c r="D309" s="118"/>
      <c r="E309" s="118"/>
      <c r="F309" s="118"/>
      <c r="G309" s="118"/>
      <c r="H309" s="118"/>
      <c r="I309" s="118"/>
      <c r="J309" s="18" t="str">
        <f t="shared" si="92"/>
        <v/>
      </c>
      <c r="K309" s="18" t="str">
        <f t="shared" si="93"/>
        <v/>
      </c>
      <c r="L309" s="151"/>
      <c r="M309" s="151"/>
      <c r="N309" s="119"/>
      <c r="O309" s="120" t="str">
        <f t="shared" si="80"/>
        <v/>
      </c>
      <c r="P309" s="119"/>
      <c r="Q309" s="15" t="str">
        <f t="shared" si="85"/>
        <v/>
      </c>
      <c r="R309" s="15" t="str">
        <f>IF('2014 Quote Calculator'!$AB309="-","-",IF('2014 Quote Calculator'!$AB309="","",ROUNDUP(IF(OR('2014 Quote Calculator'!$E309=$CF$6,'2014 Quote Calculator'!$E309=$CG$6,'2014 Quote Calculator'!$E309=$CH$6,'2014 Quote Calculator'!$E309=$CI$6),'2014 Quote Calculator'!$AB309,(1-$L309)*'2014 Quote Calculator'!$AB309),2)))</f>
        <v/>
      </c>
      <c r="S309" s="15" t="str">
        <f t="shared" si="86"/>
        <v/>
      </c>
      <c r="T309" s="15" t="str">
        <f>IF('2014 Quote Calculator'!$AD309="-","-",IF('2014 Quote Calculator'!$AD309="","",ROUNDUP(IF(OR('2014 Quote Calculator'!$H309=$CF$6,'2014 Quote Calculator'!$H309=$CG$6,'2014 Quote Calculator'!$H309=$CH$6,'2014 Quote Calculator'!$H309=$CI$6),'2014 Quote Calculator'!$AD309,(1-$L309)*'2014 Quote Calculator'!$AD309),2)))</f>
        <v/>
      </c>
      <c r="U309" s="15" t="str">
        <f t="shared" si="87"/>
        <v/>
      </c>
      <c r="V309" s="132"/>
      <c r="W309" s="18" t="str">
        <f t="shared" si="88"/>
        <v/>
      </c>
      <c r="X309" s="18" t="str">
        <f t="shared" si="81"/>
        <v/>
      </c>
      <c r="Y309" s="18" t="str">
        <f t="shared" si="89"/>
        <v/>
      </c>
      <c r="Z309" s="18" t="str">
        <f t="shared" si="82"/>
        <v/>
      </c>
      <c r="AA309" s="18" t="str">
        <f t="shared" si="90"/>
        <v/>
      </c>
      <c r="AB309" s="15" t="str">
        <f t="shared" si="91"/>
        <v/>
      </c>
      <c r="AC309" s="15" t="str">
        <f t="shared" si="83"/>
        <v/>
      </c>
      <c r="AD309" s="15" t="str">
        <f t="shared" si="84"/>
        <v/>
      </c>
      <c r="AE309" s="121"/>
      <c r="AF309" s="8"/>
      <c r="AG309" s="13"/>
      <c r="AH309" s="13"/>
      <c r="AI309" s="13"/>
      <c r="AJ309" s="13"/>
      <c r="AO309" s="13"/>
      <c r="BR309" s="13"/>
      <c r="BS309" s="122"/>
      <c r="BT309" s="122"/>
      <c r="BX309" s="13"/>
      <c r="BY309" s="122"/>
      <c r="BZ309" s="122"/>
      <c r="CO309" s="144"/>
      <c r="CP309" s="145"/>
    </row>
    <row r="310" spans="1:94" s="57" customFormat="1" ht="31.5" customHeight="1" x14ac:dyDescent="0.25">
      <c r="A310" s="118"/>
      <c r="B310" s="118"/>
      <c r="C310" s="118"/>
      <c r="D310" s="118"/>
      <c r="E310" s="118"/>
      <c r="F310" s="118"/>
      <c r="G310" s="118"/>
      <c r="H310" s="118"/>
      <c r="I310" s="118"/>
      <c r="J310" s="18" t="str">
        <f t="shared" si="92"/>
        <v/>
      </c>
      <c r="K310" s="18" t="str">
        <f t="shared" si="93"/>
        <v/>
      </c>
      <c r="L310" s="151"/>
      <c r="M310" s="151"/>
      <c r="N310" s="119"/>
      <c r="O310" s="120" t="str">
        <f t="shared" si="80"/>
        <v/>
      </c>
      <c r="P310" s="119"/>
      <c r="Q310" s="15" t="str">
        <f t="shared" si="85"/>
        <v/>
      </c>
      <c r="R310" s="15" t="str">
        <f>IF('2014 Quote Calculator'!$AB310="-","-",IF('2014 Quote Calculator'!$AB310="","",ROUNDUP(IF(OR('2014 Quote Calculator'!$E310=$CF$6,'2014 Quote Calculator'!$E310=$CG$6,'2014 Quote Calculator'!$E310=$CH$6,'2014 Quote Calculator'!$E310=$CI$6),'2014 Quote Calculator'!$AB310,(1-$L310)*'2014 Quote Calculator'!$AB310),2)))</f>
        <v/>
      </c>
      <c r="S310" s="15" t="str">
        <f t="shared" si="86"/>
        <v/>
      </c>
      <c r="T310" s="15" t="str">
        <f>IF('2014 Quote Calculator'!$AD310="-","-",IF('2014 Quote Calculator'!$AD310="","",ROUNDUP(IF(OR('2014 Quote Calculator'!$H310=$CF$6,'2014 Quote Calculator'!$H310=$CG$6,'2014 Quote Calculator'!$H310=$CH$6,'2014 Quote Calculator'!$H310=$CI$6),'2014 Quote Calculator'!$AD310,(1-$L310)*'2014 Quote Calculator'!$AD310),2)))</f>
        <v/>
      </c>
      <c r="U310" s="15" t="str">
        <f t="shared" si="87"/>
        <v/>
      </c>
      <c r="V310" s="132"/>
      <c r="W310" s="18" t="str">
        <f t="shared" si="88"/>
        <v/>
      </c>
      <c r="X310" s="18" t="str">
        <f t="shared" si="81"/>
        <v/>
      </c>
      <c r="Y310" s="18" t="str">
        <f t="shared" si="89"/>
        <v/>
      </c>
      <c r="Z310" s="18" t="str">
        <f t="shared" si="82"/>
        <v/>
      </c>
      <c r="AA310" s="18" t="str">
        <f t="shared" si="90"/>
        <v/>
      </c>
      <c r="AB310" s="15" t="str">
        <f t="shared" si="91"/>
        <v/>
      </c>
      <c r="AC310" s="15" t="str">
        <f t="shared" si="83"/>
        <v/>
      </c>
      <c r="AD310" s="15" t="str">
        <f t="shared" si="84"/>
        <v/>
      </c>
      <c r="AE310" s="121"/>
      <c r="AF310" s="8"/>
      <c r="AG310" s="13"/>
      <c r="AH310" s="13"/>
      <c r="AI310" s="13"/>
      <c r="AJ310" s="13"/>
      <c r="AO310" s="13"/>
      <c r="BR310" s="13"/>
      <c r="BS310" s="122"/>
      <c r="BT310" s="122"/>
      <c r="BX310" s="13"/>
      <c r="BY310" s="122"/>
      <c r="BZ310" s="122"/>
      <c r="CO310" s="144"/>
      <c r="CP310" s="145"/>
    </row>
    <row r="311" spans="1:94" s="57" customFormat="1" ht="31.5" customHeight="1" x14ac:dyDescent="0.25">
      <c r="A311" s="118"/>
      <c r="B311" s="118"/>
      <c r="C311" s="118"/>
      <c r="D311" s="118"/>
      <c r="E311" s="118"/>
      <c r="F311" s="118"/>
      <c r="G311" s="118"/>
      <c r="H311" s="118"/>
      <c r="I311" s="118"/>
      <c r="J311" s="18" t="str">
        <f t="shared" si="92"/>
        <v/>
      </c>
      <c r="K311" s="18" t="str">
        <f t="shared" si="93"/>
        <v/>
      </c>
      <c r="L311" s="151"/>
      <c r="M311" s="151"/>
      <c r="N311" s="119"/>
      <c r="O311" s="120" t="str">
        <f t="shared" si="80"/>
        <v/>
      </c>
      <c r="P311" s="119"/>
      <c r="Q311" s="15" t="str">
        <f t="shared" si="85"/>
        <v/>
      </c>
      <c r="R311" s="15" t="str">
        <f>IF('2014 Quote Calculator'!$AB311="-","-",IF('2014 Quote Calculator'!$AB311="","",ROUNDUP(IF(OR('2014 Quote Calculator'!$E311=$CF$6,'2014 Quote Calculator'!$E311=$CG$6,'2014 Quote Calculator'!$E311=$CH$6,'2014 Quote Calculator'!$E311=$CI$6),'2014 Quote Calculator'!$AB311,(1-$L311)*'2014 Quote Calculator'!$AB311),2)))</f>
        <v/>
      </c>
      <c r="S311" s="15" t="str">
        <f t="shared" si="86"/>
        <v/>
      </c>
      <c r="T311" s="15" t="str">
        <f>IF('2014 Quote Calculator'!$AD311="-","-",IF('2014 Quote Calculator'!$AD311="","",ROUNDUP(IF(OR('2014 Quote Calculator'!$H311=$CF$6,'2014 Quote Calculator'!$H311=$CG$6,'2014 Quote Calculator'!$H311=$CH$6,'2014 Quote Calculator'!$H311=$CI$6),'2014 Quote Calculator'!$AD311,(1-$L311)*'2014 Quote Calculator'!$AD311),2)))</f>
        <v/>
      </c>
      <c r="U311" s="15" t="str">
        <f t="shared" si="87"/>
        <v/>
      </c>
      <c r="V311" s="132"/>
      <c r="W311" s="18" t="str">
        <f t="shared" si="88"/>
        <v/>
      </c>
      <c r="X311" s="18" t="str">
        <f t="shared" si="81"/>
        <v/>
      </c>
      <c r="Y311" s="18" t="str">
        <f t="shared" si="89"/>
        <v/>
      </c>
      <c r="Z311" s="18" t="str">
        <f t="shared" si="82"/>
        <v/>
      </c>
      <c r="AA311" s="18" t="str">
        <f t="shared" si="90"/>
        <v/>
      </c>
      <c r="AB311" s="15" t="str">
        <f t="shared" si="91"/>
        <v/>
      </c>
      <c r="AC311" s="15" t="str">
        <f t="shared" si="83"/>
        <v/>
      </c>
      <c r="AD311" s="15" t="str">
        <f t="shared" si="84"/>
        <v/>
      </c>
      <c r="AE311" s="121"/>
      <c r="AF311" s="8"/>
      <c r="AG311" s="13"/>
      <c r="AH311" s="13"/>
      <c r="AI311" s="13"/>
      <c r="AJ311" s="13"/>
      <c r="AO311" s="13"/>
      <c r="BR311" s="13"/>
      <c r="BS311" s="122"/>
      <c r="BT311" s="122"/>
      <c r="BX311" s="13"/>
      <c r="BY311" s="122"/>
      <c r="BZ311" s="122"/>
      <c r="CO311" s="144"/>
      <c r="CP311" s="145"/>
    </row>
    <row r="312" spans="1:94" s="57" customFormat="1" ht="31.5" customHeight="1" x14ac:dyDescent="0.25">
      <c r="A312" s="118"/>
      <c r="B312" s="118"/>
      <c r="C312" s="118"/>
      <c r="D312" s="118"/>
      <c r="E312" s="118"/>
      <c r="F312" s="118"/>
      <c r="G312" s="118"/>
      <c r="H312" s="118"/>
      <c r="I312" s="118"/>
      <c r="J312" s="18" t="str">
        <f t="shared" si="92"/>
        <v/>
      </c>
      <c r="K312" s="18" t="str">
        <f t="shared" si="93"/>
        <v/>
      </c>
      <c r="L312" s="151"/>
      <c r="M312" s="151"/>
      <c r="N312" s="119"/>
      <c r="O312" s="120" t="str">
        <f t="shared" si="80"/>
        <v/>
      </c>
      <c r="P312" s="119"/>
      <c r="Q312" s="15" t="str">
        <f t="shared" si="85"/>
        <v/>
      </c>
      <c r="R312" s="15" t="str">
        <f>IF('2014 Quote Calculator'!$AB312="-","-",IF('2014 Quote Calculator'!$AB312="","",ROUNDUP(IF(OR('2014 Quote Calculator'!$E312=$CF$6,'2014 Quote Calculator'!$E312=$CG$6,'2014 Quote Calculator'!$E312=$CH$6,'2014 Quote Calculator'!$E312=$CI$6),'2014 Quote Calculator'!$AB312,(1-$L312)*'2014 Quote Calculator'!$AB312),2)))</f>
        <v/>
      </c>
      <c r="S312" s="15" t="str">
        <f t="shared" si="86"/>
        <v/>
      </c>
      <c r="T312" s="15" t="str">
        <f>IF('2014 Quote Calculator'!$AD312="-","-",IF('2014 Quote Calculator'!$AD312="","",ROUNDUP(IF(OR('2014 Quote Calculator'!$H312=$CF$6,'2014 Quote Calculator'!$H312=$CG$6,'2014 Quote Calculator'!$H312=$CH$6,'2014 Quote Calculator'!$H312=$CI$6),'2014 Quote Calculator'!$AD312,(1-$L312)*'2014 Quote Calculator'!$AD312),2)))</f>
        <v/>
      </c>
      <c r="U312" s="15" t="str">
        <f t="shared" si="87"/>
        <v/>
      </c>
      <c r="V312" s="132"/>
      <c r="W312" s="18" t="str">
        <f t="shared" si="88"/>
        <v/>
      </c>
      <c r="X312" s="18" t="str">
        <f t="shared" si="81"/>
        <v/>
      </c>
      <c r="Y312" s="18" t="str">
        <f t="shared" si="89"/>
        <v/>
      </c>
      <c r="Z312" s="18" t="str">
        <f t="shared" si="82"/>
        <v/>
      </c>
      <c r="AA312" s="18" t="str">
        <f t="shared" si="90"/>
        <v/>
      </c>
      <c r="AB312" s="15" t="str">
        <f t="shared" si="91"/>
        <v/>
      </c>
      <c r="AC312" s="15" t="str">
        <f t="shared" si="83"/>
        <v/>
      </c>
      <c r="AD312" s="15" t="str">
        <f t="shared" si="84"/>
        <v/>
      </c>
      <c r="AE312" s="121"/>
      <c r="AF312" s="8"/>
      <c r="AG312" s="13"/>
      <c r="AH312" s="13"/>
      <c r="AI312" s="13"/>
      <c r="AJ312" s="13"/>
      <c r="AO312" s="13"/>
      <c r="BR312" s="13"/>
      <c r="BS312" s="122"/>
      <c r="BT312" s="122"/>
      <c r="BX312" s="13"/>
      <c r="BY312" s="122"/>
      <c r="BZ312" s="122"/>
      <c r="CO312" s="144"/>
      <c r="CP312" s="145"/>
    </row>
    <row r="313" spans="1:94" s="57" customFormat="1" ht="31.5" customHeight="1" x14ac:dyDescent="0.25">
      <c r="A313" s="118"/>
      <c r="B313" s="118"/>
      <c r="C313" s="118"/>
      <c r="D313" s="118"/>
      <c r="E313" s="118"/>
      <c r="F313" s="118"/>
      <c r="G313" s="118"/>
      <c r="H313" s="118"/>
      <c r="I313" s="118"/>
      <c r="J313" s="18" t="str">
        <f t="shared" si="92"/>
        <v/>
      </c>
      <c r="K313" s="18" t="str">
        <f t="shared" si="93"/>
        <v/>
      </c>
      <c r="L313" s="151"/>
      <c r="M313" s="151"/>
      <c r="N313" s="119"/>
      <c r="O313" s="120" t="str">
        <f t="shared" si="80"/>
        <v/>
      </c>
      <c r="P313" s="119"/>
      <c r="Q313" s="15" t="str">
        <f t="shared" si="85"/>
        <v/>
      </c>
      <c r="R313" s="15" t="str">
        <f>IF('2014 Quote Calculator'!$AB313="-","-",IF('2014 Quote Calculator'!$AB313="","",ROUNDUP(IF(OR('2014 Quote Calculator'!$E313=$CF$6,'2014 Quote Calculator'!$E313=$CG$6,'2014 Quote Calculator'!$E313=$CH$6,'2014 Quote Calculator'!$E313=$CI$6),'2014 Quote Calculator'!$AB313,(1-$L313)*'2014 Quote Calculator'!$AB313),2)))</f>
        <v/>
      </c>
      <c r="S313" s="15" t="str">
        <f t="shared" si="86"/>
        <v/>
      </c>
      <c r="T313" s="15" t="str">
        <f>IF('2014 Quote Calculator'!$AD313="-","-",IF('2014 Quote Calculator'!$AD313="","",ROUNDUP(IF(OR('2014 Quote Calculator'!$H313=$CF$6,'2014 Quote Calculator'!$H313=$CG$6,'2014 Quote Calculator'!$H313=$CH$6,'2014 Quote Calculator'!$H313=$CI$6),'2014 Quote Calculator'!$AD313,(1-$L313)*'2014 Quote Calculator'!$AD313),2)))</f>
        <v/>
      </c>
      <c r="U313" s="15" t="str">
        <f t="shared" si="87"/>
        <v/>
      </c>
      <c r="V313" s="132"/>
      <c r="W313" s="18" t="str">
        <f t="shared" si="88"/>
        <v/>
      </c>
      <c r="X313" s="18" t="str">
        <f t="shared" si="81"/>
        <v/>
      </c>
      <c r="Y313" s="18" t="str">
        <f t="shared" si="89"/>
        <v/>
      </c>
      <c r="Z313" s="18" t="str">
        <f t="shared" si="82"/>
        <v/>
      </c>
      <c r="AA313" s="18" t="str">
        <f t="shared" si="90"/>
        <v/>
      </c>
      <c r="AB313" s="15" t="str">
        <f t="shared" si="91"/>
        <v/>
      </c>
      <c r="AC313" s="15" t="str">
        <f t="shared" si="83"/>
        <v/>
      </c>
      <c r="AD313" s="15" t="str">
        <f t="shared" si="84"/>
        <v/>
      </c>
      <c r="AE313" s="121"/>
      <c r="AF313" s="8"/>
      <c r="AG313" s="13"/>
      <c r="AH313" s="13"/>
      <c r="AI313" s="13"/>
      <c r="AJ313" s="13"/>
      <c r="AO313" s="13"/>
      <c r="BR313" s="13"/>
      <c r="BS313" s="122"/>
      <c r="BT313" s="122"/>
      <c r="BX313" s="13"/>
      <c r="BY313" s="122"/>
      <c r="BZ313" s="122"/>
      <c r="CO313" s="144"/>
      <c r="CP313" s="145"/>
    </row>
    <row r="314" spans="1:94" s="57" customFormat="1" ht="31.5" customHeight="1" x14ac:dyDescent="0.25">
      <c r="A314" s="118"/>
      <c r="B314" s="118"/>
      <c r="C314" s="118"/>
      <c r="D314" s="118"/>
      <c r="E314" s="118"/>
      <c r="F314" s="118"/>
      <c r="G314" s="118"/>
      <c r="H314" s="118"/>
      <c r="I314" s="118"/>
      <c r="J314" s="18" t="str">
        <f t="shared" si="92"/>
        <v/>
      </c>
      <c r="K314" s="18" t="str">
        <f t="shared" si="93"/>
        <v/>
      </c>
      <c r="L314" s="151"/>
      <c r="M314" s="151"/>
      <c r="N314" s="119"/>
      <c r="O314" s="120" t="str">
        <f t="shared" si="80"/>
        <v/>
      </c>
      <c r="P314" s="119"/>
      <c r="Q314" s="15" t="str">
        <f t="shared" si="85"/>
        <v/>
      </c>
      <c r="R314" s="15" t="str">
        <f>IF('2014 Quote Calculator'!$AB314="-","-",IF('2014 Quote Calculator'!$AB314="","",ROUNDUP(IF(OR('2014 Quote Calculator'!$E314=$CF$6,'2014 Quote Calculator'!$E314=$CG$6,'2014 Quote Calculator'!$E314=$CH$6,'2014 Quote Calculator'!$E314=$CI$6),'2014 Quote Calculator'!$AB314,(1-$L314)*'2014 Quote Calculator'!$AB314),2)))</f>
        <v/>
      </c>
      <c r="S314" s="15" t="str">
        <f t="shared" si="86"/>
        <v/>
      </c>
      <c r="T314" s="15" t="str">
        <f>IF('2014 Quote Calculator'!$AD314="-","-",IF('2014 Quote Calculator'!$AD314="","",ROUNDUP(IF(OR('2014 Quote Calculator'!$H314=$CF$6,'2014 Quote Calculator'!$H314=$CG$6,'2014 Quote Calculator'!$H314=$CH$6,'2014 Quote Calculator'!$H314=$CI$6),'2014 Quote Calculator'!$AD314,(1-$L314)*'2014 Quote Calculator'!$AD314),2)))</f>
        <v/>
      </c>
      <c r="U314" s="15" t="str">
        <f t="shared" si="87"/>
        <v/>
      </c>
      <c r="V314" s="132"/>
      <c r="W314" s="18" t="str">
        <f t="shared" si="88"/>
        <v/>
      </c>
      <c r="X314" s="18" t="str">
        <f t="shared" si="81"/>
        <v/>
      </c>
      <c r="Y314" s="18" t="str">
        <f t="shared" si="89"/>
        <v/>
      </c>
      <c r="Z314" s="18" t="str">
        <f t="shared" si="82"/>
        <v/>
      </c>
      <c r="AA314" s="18" t="str">
        <f t="shared" si="90"/>
        <v/>
      </c>
      <c r="AB314" s="15" t="str">
        <f t="shared" si="91"/>
        <v/>
      </c>
      <c r="AC314" s="15" t="str">
        <f t="shared" si="83"/>
        <v/>
      </c>
      <c r="AD314" s="15" t="str">
        <f t="shared" si="84"/>
        <v/>
      </c>
      <c r="AE314" s="121"/>
      <c r="AF314" s="8"/>
      <c r="AG314" s="13"/>
      <c r="AH314" s="13"/>
      <c r="AI314" s="13"/>
      <c r="AJ314" s="13"/>
      <c r="AO314" s="13"/>
      <c r="BR314" s="13"/>
      <c r="BS314" s="122"/>
      <c r="BT314" s="122"/>
      <c r="BX314" s="13"/>
      <c r="BY314" s="122"/>
      <c r="BZ314" s="122"/>
      <c r="CO314" s="144"/>
      <c r="CP314" s="145"/>
    </row>
    <row r="315" spans="1:94" s="57" customFormat="1" ht="31.5" customHeight="1" x14ac:dyDescent="0.25">
      <c r="A315" s="118"/>
      <c r="B315" s="118"/>
      <c r="C315" s="118"/>
      <c r="D315" s="118"/>
      <c r="E315" s="118"/>
      <c r="F315" s="118"/>
      <c r="G315" s="118"/>
      <c r="H315" s="118"/>
      <c r="I315" s="118"/>
      <c r="J315" s="18" t="str">
        <f t="shared" si="92"/>
        <v/>
      </c>
      <c r="K315" s="18" t="str">
        <f t="shared" si="93"/>
        <v/>
      </c>
      <c r="L315" s="151"/>
      <c r="M315" s="151"/>
      <c r="N315" s="119"/>
      <c r="O315" s="120" t="str">
        <f t="shared" si="80"/>
        <v/>
      </c>
      <c r="P315" s="119"/>
      <c r="Q315" s="15" t="str">
        <f t="shared" si="85"/>
        <v/>
      </c>
      <c r="R315" s="15" t="str">
        <f>IF('2014 Quote Calculator'!$AB315="-","-",IF('2014 Quote Calculator'!$AB315="","",ROUNDUP(IF(OR('2014 Quote Calculator'!$E315=$CF$6,'2014 Quote Calculator'!$E315=$CG$6,'2014 Quote Calculator'!$E315=$CH$6,'2014 Quote Calculator'!$E315=$CI$6),'2014 Quote Calculator'!$AB315,(1-$L315)*'2014 Quote Calculator'!$AB315),2)))</f>
        <v/>
      </c>
      <c r="S315" s="15" t="str">
        <f t="shared" si="86"/>
        <v/>
      </c>
      <c r="T315" s="15" t="str">
        <f>IF('2014 Quote Calculator'!$AD315="-","-",IF('2014 Quote Calculator'!$AD315="","",ROUNDUP(IF(OR('2014 Quote Calculator'!$H315=$CF$6,'2014 Quote Calculator'!$H315=$CG$6,'2014 Quote Calculator'!$H315=$CH$6,'2014 Quote Calculator'!$H315=$CI$6),'2014 Quote Calculator'!$AD315,(1-$L315)*'2014 Quote Calculator'!$AD315),2)))</f>
        <v/>
      </c>
      <c r="U315" s="15" t="str">
        <f t="shared" si="87"/>
        <v/>
      </c>
      <c r="V315" s="132"/>
      <c r="W315" s="18" t="str">
        <f t="shared" si="88"/>
        <v/>
      </c>
      <c r="X315" s="18" t="str">
        <f t="shared" si="81"/>
        <v/>
      </c>
      <c r="Y315" s="18" t="str">
        <f t="shared" si="89"/>
        <v/>
      </c>
      <c r="Z315" s="18" t="str">
        <f t="shared" si="82"/>
        <v/>
      </c>
      <c r="AA315" s="18" t="str">
        <f t="shared" si="90"/>
        <v/>
      </c>
      <c r="AB315" s="15" t="str">
        <f t="shared" si="91"/>
        <v/>
      </c>
      <c r="AC315" s="15" t="str">
        <f t="shared" si="83"/>
        <v/>
      </c>
      <c r="AD315" s="15" t="str">
        <f t="shared" si="84"/>
        <v/>
      </c>
      <c r="AE315" s="121"/>
      <c r="AF315" s="8"/>
      <c r="AG315" s="13"/>
      <c r="AH315" s="13"/>
      <c r="AI315" s="13"/>
      <c r="AJ315" s="13"/>
      <c r="AO315" s="13"/>
      <c r="BR315" s="13"/>
      <c r="BS315" s="122"/>
      <c r="BT315" s="122"/>
      <c r="BX315" s="13"/>
      <c r="BY315" s="122"/>
      <c r="BZ315" s="122"/>
      <c r="CO315" s="144"/>
      <c r="CP315" s="145"/>
    </row>
    <row r="316" spans="1:94" s="57" customFormat="1" ht="31.5" customHeight="1" x14ac:dyDescent="0.25">
      <c r="A316" s="118"/>
      <c r="B316" s="118"/>
      <c r="C316" s="118"/>
      <c r="D316" s="118"/>
      <c r="E316" s="118"/>
      <c r="F316" s="118"/>
      <c r="G316" s="118"/>
      <c r="H316" s="118"/>
      <c r="I316" s="118"/>
      <c r="J316" s="18" t="str">
        <f t="shared" si="92"/>
        <v/>
      </c>
      <c r="K316" s="18" t="str">
        <f t="shared" si="93"/>
        <v/>
      </c>
      <c r="L316" s="151"/>
      <c r="M316" s="151"/>
      <c r="N316" s="119"/>
      <c r="O316" s="120" t="str">
        <f t="shared" si="80"/>
        <v/>
      </c>
      <c r="P316" s="119"/>
      <c r="Q316" s="15" t="str">
        <f t="shared" si="85"/>
        <v/>
      </c>
      <c r="R316" s="15" t="str">
        <f>IF('2014 Quote Calculator'!$AB316="-","-",IF('2014 Quote Calculator'!$AB316="","",ROUNDUP(IF(OR('2014 Quote Calculator'!$E316=$CF$6,'2014 Quote Calculator'!$E316=$CG$6,'2014 Quote Calculator'!$E316=$CH$6,'2014 Quote Calculator'!$E316=$CI$6),'2014 Quote Calculator'!$AB316,(1-$L316)*'2014 Quote Calculator'!$AB316),2)))</f>
        <v/>
      </c>
      <c r="S316" s="15" t="str">
        <f t="shared" si="86"/>
        <v/>
      </c>
      <c r="T316" s="15" t="str">
        <f>IF('2014 Quote Calculator'!$AD316="-","-",IF('2014 Quote Calculator'!$AD316="","",ROUNDUP(IF(OR('2014 Quote Calculator'!$H316=$CF$6,'2014 Quote Calculator'!$H316=$CG$6,'2014 Quote Calculator'!$H316=$CH$6,'2014 Quote Calculator'!$H316=$CI$6),'2014 Quote Calculator'!$AD316,(1-$L316)*'2014 Quote Calculator'!$AD316),2)))</f>
        <v/>
      </c>
      <c r="U316" s="15" t="str">
        <f t="shared" si="87"/>
        <v/>
      </c>
      <c r="V316" s="132"/>
      <c r="W316" s="18" t="str">
        <f t="shared" si="88"/>
        <v/>
      </c>
      <c r="X316" s="18" t="str">
        <f t="shared" si="81"/>
        <v/>
      </c>
      <c r="Y316" s="18" t="str">
        <f t="shared" si="89"/>
        <v/>
      </c>
      <c r="Z316" s="18" t="str">
        <f t="shared" si="82"/>
        <v/>
      </c>
      <c r="AA316" s="18" t="str">
        <f t="shared" si="90"/>
        <v/>
      </c>
      <c r="AB316" s="15" t="str">
        <f t="shared" si="91"/>
        <v/>
      </c>
      <c r="AC316" s="15" t="str">
        <f t="shared" si="83"/>
        <v/>
      </c>
      <c r="AD316" s="15" t="str">
        <f t="shared" si="84"/>
        <v/>
      </c>
      <c r="AE316" s="121"/>
      <c r="AF316" s="8"/>
      <c r="AG316" s="13"/>
      <c r="AH316" s="13"/>
      <c r="AI316" s="13"/>
      <c r="AJ316" s="13"/>
      <c r="AO316" s="13"/>
      <c r="BR316" s="13"/>
      <c r="BS316" s="122"/>
      <c r="BT316" s="122"/>
      <c r="BX316" s="13"/>
      <c r="BY316" s="122"/>
      <c r="BZ316" s="122"/>
      <c r="CO316" s="144"/>
      <c r="CP316" s="145"/>
    </row>
    <row r="317" spans="1:94" s="57" customFormat="1" ht="31.5" customHeight="1" x14ac:dyDescent="0.25">
      <c r="A317" s="118"/>
      <c r="B317" s="118"/>
      <c r="C317" s="118"/>
      <c r="D317" s="118"/>
      <c r="E317" s="118"/>
      <c r="F317" s="118"/>
      <c r="G317" s="118"/>
      <c r="H317" s="118"/>
      <c r="I317" s="118"/>
      <c r="J317" s="18" t="str">
        <f t="shared" si="92"/>
        <v/>
      </c>
      <c r="K317" s="18" t="str">
        <f t="shared" si="93"/>
        <v/>
      </c>
      <c r="L317" s="151"/>
      <c r="M317" s="151"/>
      <c r="N317" s="119"/>
      <c r="O317" s="120" t="str">
        <f t="shared" si="80"/>
        <v/>
      </c>
      <c r="P317" s="119"/>
      <c r="Q317" s="15" t="str">
        <f t="shared" si="85"/>
        <v/>
      </c>
      <c r="R317" s="15" t="str">
        <f>IF('2014 Quote Calculator'!$AB317="-","-",IF('2014 Quote Calculator'!$AB317="","",ROUNDUP(IF(OR('2014 Quote Calculator'!$E317=$CF$6,'2014 Quote Calculator'!$E317=$CG$6,'2014 Quote Calculator'!$E317=$CH$6,'2014 Quote Calculator'!$E317=$CI$6),'2014 Quote Calculator'!$AB317,(1-$L317)*'2014 Quote Calculator'!$AB317),2)))</f>
        <v/>
      </c>
      <c r="S317" s="15" t="str">
        <f t="shared" si="86"/>
        <v/>
      </c>
      <c r="T317" s="15" t="str">
        <f>IF('2014 Quote Calculator'!$AD317="-","-",IF('2014 Quote Calculator'!$AD317="","",ROUNDUP(IF(OR('2014 Quote Calculator'!$H317=$CF$6,'2014 Quote Calculator'!$H317=$CG$6,'2014 Quote Calculator'!$H317=$CH$6,'2014 Quote Calculator'!$H317=$CI$6),'2014 Quote Calculator'!$AD317,(1-$L317)*'2014 Quote Calculator'!$AD317),2)))</f>
        <v/>
      </c>
      <c r="U317" s="15" t="str">
        <f t="shared" si="87"/>
        <v/>
      </c>
      <c r="V317" s="132"/>
      <c r="W317" s="18" t="str">
        <f t="shared" si="88"/>
        <v/>
      </c>
      <c r="X317" s="18" t="str">
        <f t="shared" si="81"/>
        <v/>
      </c>
      <c r="Y317" s="18" t="str">
        <f t="shared" si="89"/>
        <v/>
      </c>
      <c r="Z317" s="18" t="str">
        <f t="shared" si="82"/>
        <v/>
      </c>
      <c r="AA317" s="18" t="str">
        <f t="shared" si="90"/>
        <v/>
      </c>
      <c r="AB317" s="15" t="str">
        <f t="shared" si="91"/>
        <v/>
      </c>
      <c r="AC317" s="15" t="str">
        <f t="shared" si="83"/>
        <v/>
      </c>
      <c r="AD317" s="15" t="str">
        <f t="shared" si="84"/>
        <v/>
      </c>
      <c r="AE317" s="121"/>
      <c r="AF317" s="8"/>
      <c r="AG317" s="13"/>
      <c r="AH317" s="13"/>
      <c r="AI317" s="13"/>
      <c r="AJ317" s="13"/>
      <c r="AO317" s="13"/>
      <c r="BR317" s="13"/>
      <c r="BS317" s="122"/>
      <c r="BT317" s="122"/>
      <c r="BX317" s="13"/>
      <c r="BY317" s="122"/>
      <c r="BZ317" s="122"/>
      <c r="CO317" s="144"/>
      <c r="CP317" s="145"/>
    </row>
    <row r="318" spans="1:94" s="57" customFormat="1" ht="31.5" customHeight="1" x14ac:dyDescent="0.25">
      <c r="A318" s="118"/>
      <c r="B318" s="118"/>
      <c r="C318" s="118"/>
      <c r="D318" s="118"/>
      <c r="E318" s="118"/>
      <c r="F318" s="118"/>
      <c r="G318" s="118"/>
      <c r="H318" s="118"/>
      <c r="I318" s="118"/>
      <c r="J318" s="18" t="str">
        <f t="shared" si="92"/>
        <v/>
      </c>
      <c r="K318" s="18" t="str">
        <f t="shared" si="93"/>
        <v/>
      </c>
      <c r="L318" s="151"/>
      <c r="M318" s="151"/>
      <c r="N318" s="119"/>
      <c r="O318" s="120" t="str">
        <f t="shared" si="80"/>
        <v/>
      </c>
      <c r="P318" s="119"/>
      <c r="Q318" s="15" t="str">
        <f t="shared" si="85"/>
        <v/>
      </c>
      <c r="R318" s="15" t="str">
        <f>IF('2014 Quote Calculator'!$AB318="-","-",IF('2014 Quote Calculator'!$AB318="","",ROUNDUP(IF(OR('2014 Quote Calculator'!$E318=$CF$6,'2014 Quote Calculator'!$E318=$CG$6,'2014 Quote Calculator'!$E318=$CH$6,'2014 Quote Calculator'!$E318=$CI$6),'2014 Quote Calculator'!$AB318,(1-$L318)*'2014 Quote Calculator'!$AB318),2)))</f>
        <v/>
      </c>
      <c r="S318" s="15" t="str">
        <f t="shared" si="86"/>
        <v/>
      </c>
      <c r="T318" s="15" t="str">
        <f>IF('2014 Quote Calculator'!$AD318="-","-",IF('2014 Quote Calculator'!$AD318="","",ROUNDUP(IF(OR('2014 Quote Calculator'!$H318=$CF$6,'2014 Quote Calculator'!$H318=$CG$6,'2014 Quote Calculator'!$H318=$CH$6,'2014 Quote Calculator'!$H318=$CI$6),'2014 Quote Calculator'!$AD318,(1-$L318)*'2014 Quote Calculator'!$AD318),2)))</f>
        <v/>
      </c>
      <c r="U318" s="15" t="str">
        <f t="shared" si="87"/>
        <v/>
      </c>
      <c r="V318" s="132"/>
      <c r="W318" s="18" t="str">
        <f t="shared" si="88"/>
        <v/>
      </c>
      <c r="X318" s="18" t="str">
        <f t="shared" si="81"/>
        <v/>
      </c>
      <c r="Y318" s="18" t="str">
        <f t="shared" si="89"/>
        <v/>
      </c>
      <c r="Z318" s="18" t="str">
        <f t="shared" si="82"/>
        <v/>
      </c>
      <c r="AA318" s="18" t="str">
        <f t="shared" si="90"/>
        <v/>
      </c>
      <c r="AB318" s="15" t="str">
        <f t="shared" si="91"/>
        <v/>
      </c>
      <c r="AC318" s="15" t="str">
        <f t="shared" si="83"/>
        <v/>
      </c>
      <c r="AD318" s="15" t="str">
        <f t="shared" si="84"/>
        <v/>
      </c>
      <c r="AE318" s="121"/>
      <c r="AF318" s="8"/>
      <c r="AG318" s="13"/>
      <c r="AH318" s="13"/>
      <c r="AI318" s="13"/>
      <c r="AJ318" s="13"/>
      <c r="AO318" s="13"/>
      <c r="BR318" s="13"/>
      <c r="BS318" s="122"/>
      <c r="BT318" s="122"/>
      <c r="BX318" s="13"/>
      <c r="BY318" s="122"/>
      <c r="BZ318" s="122"/>
      <c r="CO318" s="144"/>
      <c r="CP318" s="145"/>
    </row>
    <row r="319" spans="1:94" s="57" customFormat="1" ht="31.5" customHeight="1" x14ac:dyDescent="0.25">
      <c r="A319" s="118"/>
      <c r="B319" s="118"/>
      <c r="C319" s="118"/>
      <c r="D319" s="118"/>
      <c r="E319" s="118"/>
      <c r="F319" s="118"/>
      <c r="G319" s="118"/>
      <c r="H319" s="118"/>
      <c r="I319" s="118"/>
      <c r="J319" s="18" t="str">
        <f t="shared" si="92"/>
        <v/>
      </c>
      <c r="K319" s="18" t="str">
        <f t="shared" si="93"/>
        <v/>
      </c>
      <c r="L319" s="151"/>
      <c r="M319" s="151"/>
      <c r="N319" s="119"/>
      <c r="O319" s="120" t="str">
        <f t="shared" si="80"/>
        <v/>
      </c>
      <c r="P319" s="119"/>
      <c r="Q319" s="15" t="str">
        <f t="shared" si="85"/>
        <v/>
      </c>
      <c r="R319" s="15" t="str">
        <f>IF('2014 Quote Calculator'!$AB319="-","-",IF('2014 Quote Calculator'!$AB319="","",ROUNDUP(IF(OR('2014 Quote Calculator'!$E319=$CF$6,'2014 Quote Calculator'!$E319=$CG$6,'2014 Quote Calculator'!$E319=$CH$6,'2014 Quote Calculator'!$E319=$CI$6),'2014 Quote Calculator'!$AB319,(1-$L319)*'2014 Quote Calculator'!$AB319),2)))</f>
        <v/>
      </c>
      <c r="S319" s="15" t="str">
        <f t="shared" si="86"/>
        <v/>
      </c>
      <c r="T319" s="15" t="str">
        <f>IF('2014 Quote Calculator'!$AD319="-","-",IF('2014 Quote Calculator'!$AD319="","",ROUNDUP(IF(OR('2014 Quote Calculator'!$H319=$CF$6,'2014 Quote Calculator'!$H319=$CG$6,'2014 Quote Calculator'!$H319=$CH$6,'2014 Quote Calculator'!$H319=$CI$6),'2014 Quote Calculator'!$AD319,(1-$L319)*'2014 Quote Calculator'!$AD319),2)))</f>
        <v/>
      </c>
      <c r="U319" s="15" t="str">
        <f t="shared" si="87"/>
        <v/>
      </c>
      <c r="V319" s="132"/>
      <c r="W319" s="18" t="str">
        <f t="shared" si="88"/>
        <v/>
      </c>
      <c r="X319" s="18" t="str">
        <f t="shared" si="81"/>
        <v/>
      </c>
      <c r="Y319" s="18" t="str">
        <f t="shared" si="89"/>
        <v/>
      </c>
      <c r="Z319" s="18" t="str">
        <f t="shared" si="82"/>
        <v/>
      </c>
      <c r="AA319" s="18" t="str">
        <f t="shared" si="90"/>
        <v/>
      </c>
      <c r="AB319" s="15" t="str">
        <f t="shared" si="91"/>
        <v/>
      </c>
      <c r="AC319" s="15" t="str">
        <f t="shared" si="83"/>
        <v/>
      </c>
      <c r="AD319" s="15" t="str">
        <f t="shared" si="84"/>
        <v/>
      </c>
      <c r="AE319" s="121"/>
      <c r="AF319" s="8"/>
      <c r="AG319" s="13"/>
      <c r="AH319" s="13"/>
      <c r="AI319" s="13"/>
      <c r="AJ319" s="13"/>
      <c r="AO319" s="13"/>
      <c r="BR319" s="13"/>
      <c r="BS319" s="122"/>
      <c r="BT319" s="122"/>
      <c r="BX319" s="13"/>
      <c r="BY319" s="122"/>
      <c r="BZ319" s="122"/>
      <c r="CO319" s="144"/>
      <c r="CP319" s="145"/>
    </row>
    <row r="320" spans="1:94" s="57" customFormat="1" ht="31.5" customHeight="1" x14ac:dyDescent="0.25">
      <c r="A320" s="118"/>
      <c r="B320" s="118"/>
      <c r="C320" s="118"/>
      <c r="D320" s="118"/>
      <c r="E320" s="118"/>
      <c r="F320" s="118"/>
      <c r="G320" s="118"/>
      <c r="H320" s="118"/>
      <c r="I320" s="118"/>
      <c r="J320" s="18" t="str">
        <f t="shared" si="92"/>
        <v/>
      </c>
      <c r="K320" s="18" t="str">
        <f t="shared" si="93"/>
        <v/>
      </c>
      <c r="L320" s="151"/>
      <c r="M320" s="151"/>
      <c r="N320" s="119"/>
      <c r="O320" s="120" t="str">
        <f t="shared" si="80"/>
        <v/>
      </c>
      <c r="P320" s="119"/>
      <c r="Q320" s="15" t="str">
        <f t="shared" si="85"/>
        <v/>
      </c>
      <c r="R320" s="15" t="str">
        <f>IF('2014 Quote Calculator'!$AB320="-","-",IF('2014 Quote Calculator'!$AB320="","",ROUNDUP(IF(OR('2014 Quote Calculator'!$E320=$CF$6,'2014 Quote Calculator'!$E320=$CG$6,'2014 Quote Calculator'!$E320=$CH$6,'2014 Quote Calculator'!$E320=$CI$6),'2014 Quote Calculator'!$AB320,(1-$L320)*'2014 Quote Calculator'!$AB320),2)))</f>
        <v/>
      </c>
      <c r="S320" s="15" t="str">
        <f t="shared" si="86"/>
        <v/>
      </c>
      <c r="T320" s="15" t="str">
        <f>IF('2014 Quote Calculator'!$AD320="-","-",IF('2014 Quote Calculator'!$AD320="","",ROUNDUP(IF(OR('2014 Quote Calculator'!$H320=$CF$6,'2014 Quote Calculator'!$H320=$CG$6,'2014 Quote Calculator'!$H320=$CH$6,'2014 Quote Calculator'!$H320=$CI$6),'2014 Quote Calculator'!$AD320,(1-$L320)*'2014 Quote Calculator'!$AD320),2)))</f>
        <v/>
      </c>
      <c r="U320" s="15" t="str">
        <f t="shared" si="87"/>
        <v/>
      </c>
      <c r="V320" s="132"/>
      <c r="W320" s="18" t="str">
        <f t="shared" si="88"/>
        <v/>
      </c>
      <c r="X320" s="18" t="str">
        <f t="shared" si="81"/>
        <v/>
      </c>
      <c r="Y320" s="18" t="str">
        <f t="shared" si="89"/>
        <v/>
      </c>
      <c r="Z320" s="18" t="str">
        <f t="shared" si="82"/>
        <v/>
      </c>
      <c r="AA320" s="18" t="str">
        <f t="shared" si="90"/>
        <v/>
      </c>
      <c r="AB320" s="15" t="str">
        <f t="shared" si="91"/>
        <v/>
      </c>
      <c r="AC320" s="15" t="str">
        <f t="shared" si="83"/>
        <v/>
      </c>
      <c r="AD320" s="15" t="str">
        <f t="shared" si="84"/>
        <v/>
      </c>
      <c r="AE320" s="121"/>
      <c r="AF320" s="8"/>
      <c r="AG320" s="13"/>
      <c r="AH320" s="13"/>
      <c r="AI320" s="13"/>
      <c r="AJ320" s="13"/>
      <c r="AO320" s="13"/>
      <c r="BR320" s="13"/>
      <c r="BS320" s="122"/>
      <c r="BT320" s="122"/>
      <c r="BX320" s="13"/>
      <c r="BY320" s="122"/>
      <c r="BZ320" s="122"/>
      <c r="CO320" s="144"/>
      <c r="CP320" s="145"/>
    </row>
    <row r="321" spans="1:94" s="57" customFormat="1" ht="31.5" customHeight="1" x14ac:dyDescent="0.25">
      <c r="A321" s="118"/>
      <c r="B321" s="118"/>
      <c r="C321" s="118"/>
      <c r="D321" s="118"/>
      <c r="E321" s="118"/>
      <c r="F321" s="118"/>
      <c r="G321" s="118"/>
      <c r="H321" s="118"/>
      <c r="I321" s="118"/>
      <c r="J321" s="18" t="str">
        <f t="shared" si="92"/>
        <v/>
      </c>
      <c r="K321" s="18" t="str">
        <f t="shared" si="93"/>
        <v/>
      </c>
      <c r="L321" s="151"/>
      <c r="M321" s="151"/>
      <c r="N321" s="119"/>
      <c r="O321" s="120" t="str">
        <f t="shared" si="80"/>
        <v/>
      </c>
      <c r="P321" s="119"/>
      <c r="Q321" s="15" t="str">
        <f t="shared" si="85"/>
        <v/>
      </c>
      <c r="R321" s="15" t="str">
        <f>IF('2014 Quote Calculator'!$AB321="-","-",IF('2014 Quote Calculator'!$AB321="","",ROUNDUP(IF(OR('2014 Quote Calculator'!$E321=$CF$6,'2014 Quote Calculator'!$E321=$CG$6,'2014 Quote Calculator'!$E321=$CH$6,'2014 Quote Calculator'!$E321=$CI$6),'2014 Quote Calculator'!$AB321,(1-$L321)*'2014 Quote Calculator'!$AB321),2)))</f>
        <v/>
      </c>
      <c r="S321" s="15" t="str">
        <f t="shared" si="86"/>
        <v/>
      </c>
      <c r="T321" s="15" t="str">
        <f>IF('2014 Quote Calculator'!$AD321="-","-",IF('2014 Quote Calculator'!$AD321="","",ROUNDUP(IF(OR('2014 Quote Calculator'!$H321=$CF$6,'2014 Quote Calculator'!$H321=$CG$6,'2014 Quote Calculator'!$H321=$CH$6,'2014 Quote Calculator'!$H321=$CI$6),'2014 Quote Calculator'!$AD321,(1-$L321)*'2014 Quote Calculator'!$AD321),2)))</f>
        <v/>
      </c>
      <c r="U321" s="15" t="str">
        <f t="shared" si="87"/>
        <v/>
      </c>
      <c r="V321" s="132"/>
      <c r="W321" s="18" t="str">
        <f t="shared" si="88"/>
        <v/>
      </c>
      <c r="X321" s="18" t="str">
        <f t="shared" si="81"/>
        <v/>
      </c>
      <c r="Y321" s="18" t="str">
        <f t="shared" si="89"/>
        <v/>
      </c>
      <c r="Z321" s="18" t="str">
        <f t="shared" si="82"/>
        <v/>
      </c>
      <c r="AA321" s="18" t="str">
        <f t="shared" si="90"/>
        <v/>
      </c>
      <c r="AB321" s="15" t="str">
        <f t="shared" si="91"/>
        <v/>
      </c>
      <c r="AC321" s="15" t="str">
        <f t="shared" si="83"/>
        <v/>
      </c>
      <c r="AD321" s="15" t="str">
        <f t="shared" si="84"/>
        <v/>
      </c>
      <c r="AE321" s="121"/>
      <c r="AF321" s="8"/>
      <c r="AG321" s="13"/>
      <c r="AH321" s="13"/>
      <c r="AI321" s="13"/>
      <c r="AJ321" s="13"/>
      <c r="AO321" s="13"/>
      <c r="BR321" s="13"/>
      <c r="BS321" s="122"/>
      <c r="BT321" s="122"/>
      <c r="BX321" s="13"/>
      <c r="BY321" s="122"/>
      <c r="BZ321" s="122"/>
      <c r="CO321" s="144"/>
      <c r="CP321" s="145"/>
    </row>
    <row r="322" spans="1:94" s="57" customFormat="1" ht="31.5" customHeight="1" x14ac:dyDescent="0.25">
      <c r="A322" s="118"/>
      <c r="B322" s="118"/>
      <c r="C322" s="118"/>
      <c r="D322" s="118"/>
      <c r="E322" s="118"/>
      <c r="F322" s="118"/>
      <c r="G322" s="118"/>
      <c r="H322" s="118"/>
      <c r="I322" s="118"/>
      <c r="J322" s="18" t="str">
        <f t="shared" si="92"/>
        <v/>
      </c>
      <c r="K322" s="18" t="str">
        <f t="shared" si="93"/>
        <v/>
      </c>
      <c r="L322" s="151"/>
      <c r="M322" s="151"/>
      <c r="N322" s="119"/>
      <c r="O322" s="120" t="str">
        <f t="shared" si="80"/>
        <v/>
      </c>
      <c r="P322" s="119"/>
      <c r="Q322" s="15" t="str">
        <f t="shared" si="85"/>
        <v/>
      </c>
      <c r="R322" s="15" t="str">
        <f>IF('2014 Quote Calculator'!$AB322="-","-",IF('2014 Quote Calculator'!$AB322="","",ROUNDUP(IF(OR('2014 Quote Calculator'!$E322=$CF$6,'2014 Quote Calculator'!$E322=$CG$6,'2014 Quote Calculator'!$E322=$CH$6,'2014 Quote Calculator'!$E322=$CI$6),'2014 Quote Calculator'!$AB322,(1-$L322)*'2014 Quote Calculator'!$AB322),2)))</f>
        <v/>
      </c>
      <c r="S322" s="15" t="str">
        <f t="shared" si="86"/>
        <v/>
      </c>
      <c r="T322" s="15" t="str">
        <f>IF('2014 Quote Calculator'!$AD322="-","-",IF('2014 Quote Calculator'!$AD322="","",ROUNDUP(IF(OR('2014 Quote Calculator'!$H322=$CF$6,'2014 Quote Calculator'!$H322=$CG$6,'2014 Quote Calculator'!$H322=$CH$6,'2014 Quote Calculator'!$H322=$CI$6),'2014 Quote Calculator'!$AD322,(1-$L322)*'2014 Quote Calculator'!$AD322),2)))</f>
        <v/>
      </c>
      <c r="U322" s="15" t="str">
        <f t="shared" si="87"/>
        <v/>
      </c>
      <c r="V322" s="132"/>
      <c r="W322" s="18" t="str">
        <f t="shared" si="88"/>
        <v/>
      </c>
      <c r="X322" s="18" t="str">
        <f t="shared" si="81"/>
        <v/>
      </c>
      <c r="Y322" s="18" t="str">
        <f t="shared" si="89"/>
        <v/>
      </c>
      <c r="Z322" s="18" t="str">
        <f t="shared" si="82"/>
        <v/>
      </c>
      <c r="AA322" s="18" t="str">
        <f t="shared" si="90"/>
        <v/>
      </c>
      <c r="AB322" s="15" t="str">
        <f t="shared" si="91"/>
        <v/>
      </c>
      <c r="AC322" s="15" t="str">
        <f t="shared" si="83"/>
        <v/>
      </c>
      <c r="AD322" s="15" t="str">
        <f t="shared" si="84"/>
        <v/>
      </c>
      <c r="AE322" s="121"/>
      <c r="AF322" s="8"/>
      <c r="AG322" s="13"/>
      <c r="AH322" s="13"/>
      <c r="AI322" s="13"/>
      <c r="AJ322" s="13"/>
      <c r="AO322" s="13"/>
      <c r="BR322" s="13"/>
      <c r="BS322" s="122"/>
      <c r="BT322" s="122"/>
      <c r="BX322" s="13"/>
      <c r="BY322" s="122"/>
      <c r="BZ322" s="122"/>
      <c r="CO322" s="144"/>
      <c r="CP322" s="145"/>
    </row>
    <row r="323" spans="1:94" s="57" customFormat="1" ht="31.5" customHeight="1" x14ac:dyDescent="0.25">
      <c r="A323" s="118"/>
      <c r="B323" s="118"/>
      <c r="C323" s="118"/>
      <c r="D323" s="118"/>
      <c r="E323" s="118"/>
      <c r="F323" s="118"/>
      <c r="G323" s="118"/>
      <c r="H323" s="118"/>
      <c r="I323" s="118"/>
      <c r="J323" s="18" t="str">
        <f t="shared" si="92"/>
        <v/>
      </c>
      <c r="K323" s="18" t="str">
        <f t="shared" si="93"/>
        <v/>
      </c>
      <c r="L323" s="151"/>
      <c r="M323" s="151"/>
      <c r="N323" s="119"/>
      <c r="O323" s="120" t="str">
        <f t="shared" si="80"/>
        <v/>
      </c>
      <c r="P323" s="119"/>
      <c r="Q323" s="15" t="str">
        <f t="shared" si="85"/>
        <v/>
      </c>
      <c r="R323" s="15" t="str">
        <f>IF('2014 Quote Calculator'!$AB323="-","-",IF('2014 Quote Calculator'!$AB323="","",ROUNDUP(IF(OR('2014 Quote Calculator'!$E323=$CF$6,'2014 Quote Calculator'!$E323=$CG$6,'2014 Quote Calculator'!$E323=$CH$6,'2014 Quote Calculator'!$E323=$CI$6),'2014 Quote Calculator'!$AB323,(1-$L323)*'2014 Quote Calculator'!$AB323),2)))</f>
        <v/>
      </c>
      <c r="S323" s="15" t="str">
        <f t="shared" si="86"/>
        <v/>
      </c>
      <c r="T323" s="15" t="str">
        <f>IF('2014 Quote Calculator'!$AD323="-","-",IF('2014 Quote Calculator'!$AD323="","",ROUNDUP(IF(OR('2014 Quote Calculator'!$H323=$CF$6,'2014 Quote Calculator'!$H323=$CG$6,'2014 Quote Calculator'!$H323=$CH$6,'2014 Quote Calculator'!$H323=$CI$6),'2014 Quote Calculator'!$AD323,(1-$L323)*'2014 Quote Calculator'!$AD323),2)))</f>
        <v/>
      </c>
      <c r="U323" s="15" t="str">
        <f t="shared" si="87"/>
        <v/>
      </c>
      <c r="V323" s="132"/>
      <c r="W323" s="18" t="str">
        <f t="shared" si="88"/>
        <v/>
      </c>
      <c r="X323" s="18" t="str">
        <f t="shared" si="81"/>
        <v/>
      </c>
      <c r="Y323" s="18" t="str">
        <f t="shared" si="89"/>
        <v/>
      </c>
      <c r="Z323" s="18" t="str">
        <f t="shared" si="82"/>
        <v/>
      </c>
      <c r="AA323" s="18" t="str">
        <f t="shared" si="90"/>
        <v/>
      </c>
      <c r="AB323" s="15" t="str">
        <f t="shared" si="91"/>
        <v/>
      </c>
      <c r="AC323" s="15" t="str">
        <f t="shared" si="83"/>
        <v/>
      </c>
      <c r="AD323" s="15" t="str">
        <f t="shared" si="84"/>
        <v/>
      </c>
      <c r="AE323" s="121"/>
      <c r="AF323" s="8"/>
      <c r="AG323" s="13"/>
      <c r="AH323" s="13"/>
      <c r="AI323" s="13"/>
      <c r="AJ323" s="13"/>
      <c r="AO323" s="13"/>
      <c r="BR323" s="13"/>
      <c r="BS323" s="122"/>
      <c r="BT323" s="122"/>
      <c r="BX323" s="13"/>
      <c r="BY323" s="122"/>
      <c r="BZ323" s="122"/>
      <c r="CO323" s="144"/>
      <c r="CP323" s="145"/>
    </row>
    <row r="324" spans="1:94" s="57" customFormat="1" ht="31.5" customHeight="1" x14ac:dyDescent="0.25">
      <c r="A324" s="118"/>
      <c r="B324" s="118"/>
      <c r="C324" s="118"/>
      <c r="D324" s="118"/>
      <c r="E324" s="118"/>
      <c r="F324" s="118"/>
      <c r="G324" s="118"/>
      <c r="H324" s="118"/>
      <c r="I324" s="118"/>
      <c r="J324" s="18" t="str">
        <f t="shared" si="92"/>
        <v/>
      </c>
      <c r="K324" s="18" t="str">
        <f t="shared" si="93"/>
        <v/>
      </c>
      <c r="L324" s="151"/>
      <c r="M324" s="151"/>
      <c r="N324" s="119"/>
      <c r="O324" s="120" t="str">
        <f t="shared" si="80"/>
        <v/>
      </c>
      <c r="P324" s="119"/>
      <c r="Q324" s="15" t="str">
        <f t="shared" si="85"/>
        <v/>
      </c>
      <c r="R324" s="15" t="str">
        <f>IF('2014 Quote Calculator'!$AB324="-","-",IF('2014 Quote Calculator'!$AB324="","",ROUNDUP(IF(OR('2014 Quote Calculator'!$E324=$CF$6,'2014 Quote Calculator'!$E324=$CG$6,'2014 Quote Calculator'!$E324=$CH$6,'2014 Quote Calculator'!$E324=$CI$6),'2014 Quote Calculator'!$AB324,(1-$L324)*'2014 Quote Calculator'!$AB324),2)))</f>
        <v/>
      </c>
      <c r="S324" s="15" t="str">
        <f t="shared" si="86"/>
        <v/>
      </c>
      <c r="T324" s="15" t="str">
        <f>IF('2014 Quote Calculator'!$AD324="-","-",IF('2014 Quote Calculator'!$AD324="","",ROUNDUP(IF(OR('2014 Quote Calculator'!$H324=$CF$6,'2014 Quote Calculator'!$H324=$CG$6,'2014 Quote Calculator'!$H324=$CH$6,'2014 Quote Calculator'!$H324=$CI$6),'2014 Quote Calculator'!$AD324,(1-$L324)*'2014 Quote Calculator'!$AD324),2)))</f>
        <v/>
      </c>
      <c r="U324" s="15" t="str">
        <f t="shared" si="87"/>
        <v/>
      </c>
      <c r="V324" s="132"/>
      <c r="W324" s="18" t="str">
        <f t="shared" si="88"/>
        <v/>
      </c>
      <c r="X324" s="18" t="str">
        <f t="shared" si="81"/>
        <v/>
      </c>
      <c r="Y324" s="18" t="str">
        <f t="shared" si="89"/>
        <v/>
      </c>
      <c r="Z324" s="18" t="str">
        <f t="shared" si="82"/>
        <v/>
      </c>
      <c r="AA324" s="18" t="str">
        <f t="shared" si="90"/>
        <v/>
      </c>
      <c r="AB324" s="15" t="str">
        <f t="shared" si="91"/>
        <v/>
      </c>
      <c r="AC324" s="15" t="str">
        <f t="shared" si="83"/>
        <v/>
      </c>
      <c r="AD324" s="15" t="str">
        <f t="shared" si="84"/>
        <v/>
      </c>
      <c r="AE324" s="121"/>
      <c r="AF324" s="8"/>
      <c r="AG324" s="13"/>
      <c r="AH324" s="13"/>
      <c r="AI324" s="13"/>
      <c r="AJ324" s="13"/>
      <c r="AO324" s="13"/>
      <c r="BR324" s="13"/>
      <c r="BS324" s="122"/>
      <c r="BT324" s="122"/>
      <c r="BX324" s="13"/>
      <c r="BY324" s="122"/>
      <c r="BZ324" s="122"/>
      <c r="CO324" s="144"/>
      <c r="CP324" s="145"/>
    </row>
    <row r="325" spans="1:94" s="57" customFormat="1" ht="31.5" customHeight="1" x14ac:dyDescent="0.25">
      <c r="A325" s="118"/>
      <c r="B325" s="118"/>
      <c r="C325" s="118"/>
      <c r="D325" s="118"/>
      <c r="E325" s="118"/>
      <c r="F325" s="118"/>
      <c r="G325" s="118"/>
      <c r="H325" s="118"/>
      <c r="I325" s="118"/>
      <c r="J325" s="18" t="str">
        <f t="shared" si="92"/>
        <v/>
      </c>
      <c r="K325" s="18" t="str">
        <f t="shared" si="93"/>
        <v/>
      </c>
      <c r="L325" s="151"/>
      <c r="M325" s="151"/>
      <c r="N325" s="119"/>
      <c r="O325" s="120" t="str">
        <f t="shared" si="80"/>
        <v/>
      </c>
      <c r="P325" s="119"/>
      <c r="Q325" s="15" t="str">
        <f t="shared" si="85"/>
        <v/>
      </c>
      <c r="R325" s="15" t="str">
        <f>IF('2014 Quote Calculator'!$AB325="-","-",IF('2014 Quote Calculator'!$AB325="","",ROUNDUP(IF(OR('2014 Quote Calculator'!$E325=$CF$6,'2014 Quote Calculator'!$E325=$CG$6,'2014 Quote Calculator'!$E325=$CH$6,'2014 Quote Calculator'!$E325=$CI$6),'2014 Quote Calculator'!$AB325,(1-$L325)*'2014 Quote Calculator'!$AB325),2)))</f>
        <v/>
      </c>
      <c r="S325" s="15" t="str">
        <f t="shared" si="86"/>
        <v/>
      </c>
      <c r="T325" s="15" t="str">
        <f>IF('2014 Quote Calculator'!$AD325="-","-",IF('2014 Quote Calculator'!$AD325="","",ROUNDUP(IF(OR('2014 Quote Calculator'!$H325=$CF$6,'2014 Quote Calculator'!$H325=$CG$6,'2014 Quote Calculator'!$H325=$CH$6,'2014 Quote Calculator'!$H325=$CI$6),'2014 Quote Calculator'!$AD325,(1-$L325)*'2014 Quote Calculator'!$AD325),2)))</f>
        <v/>
      </c>
      <c r="U325" s="15" t="str">
        <f t="shared" si="87"/>
        <v/>
      </c>
      <c r="V325" s="132"/>
      <c r="W325" s="18" t="str">
        <f t="shared" si="88"/>
        <v/>
      </c>
      <c r="X325" s="18" t="str">
        <f t="shared" si="81"/>
        <v/>
      </c>
      <c r="Y325" s="18" t="str">
        <f t="shared" si="89"/>
        <v/>
      </c>
      <c r="Z325" s="18" t="str">
        <f t="shared" si="82"/>
        <v/>
      </c>
      <c r="AA325" s="18" t="str">
        <f t="shared" si="90"/>
        <v/>
      </c>
      <c r="AB325" s="15" t="str">
        <f t="shared" si="91"/>
        <v/>
      </c>
      <c r="AC325" s="15" t="str">
        <f t="shared" si="83"/>
        <v/>
      </c>
      <c r="AD325" s="15" t="str">
        <f t="shared" si="84"/>
        <v/>
      </c>
      <c r="AE325" s="121"/>
      <c r="AF325" s="8"/>
      <c r="AG325" s="13"/>
      <c r="AH325" s="13"/>
      <c r="AI325" s="13"/>
      <c r="AJ325" s="13"/>
      <c r="AO325" s="13"/>
      <c r="BR325" s="13"/>
      <c r="BS325" s="122"/>
      <c r="BT325" s="122"/>
      <c r="BX325" s="13"/>
      <c r="BY325" s="122"/>
      <c r="BZ325" s="122"/>
      <c r="CO325" s="144"/>
      <c r="CP325" s="145"/>
    </row>
    <row r="326" spans="1:94" s="57" customFormat="1" ht="31.5" customHeight="1" x14ac:dyDescent="0.25">
      <c r="A326" s="118"/>
      <c r="B326" s="118"/>
      <c r="C326" s="118"/>
      <c r="D326" s="118"/>
      <c r="E326" s="118"/>
      <c r="F326" s="118"/>
      <c r="G326" s="118"/>
      <c r="H326" s="118"/>
      <c r="I326" s="118"/>
      <c r="J326" s="18" t="str">
        <f t="shared" si="92"/>
        <v/>
      </c>
      <c r="K326" s="18" t="str">
        <f t="shared" si="93"/>
        <v/>
      </c>
      <c r="L326" s="151"/>
      <c r="M326" s="151"/>
      <c r="N326" s="119"/>
      <c r="O326" s="120" t="str">
        <f t="shared" si="80"/>
        <v/>
      </c>
      <c r="P326" s="119"/>
      <c r="Q326" s="15" t="str">
        <f t="shared" si="85"/>
        <v/>
      </c>
      <c r="R326" s="15" t="str">
        <f>IF('2014 Quote Calculator'!$AB326="-","-",IF('2014 Quote Calculator'!$AB326="","",ROUNDUP(IF(OR('2014 Quote Calculator'!$E326=$CF$6,'2014 Quote Calculator'!$E326=$CG$6,'2014 Quote Calculator'!$E326=$CH$6,'2014 Quote Calculator'!$E326=$CI$6),'2014 Quote Calculator'!$AB326,(1-$L326)*'2014 Quote Calculator'!$AB326),2)))</f>
        <v/>
      </c>
      <c r="S326" s="15" t="str">
        <f t="shared" si="86"/>
        <v/>
      </c>
      <c r="T326" s="15" t="str">
        <f>IF('2014 Quote Calculator'!$AD326="-","-",IF('2014 Quote Calculator'!$AD326="","",ROUNDUP(IF(OR('2014 Quote Calculator'!$H326=$CF$6,'2014 Quote Calculator'!$H326=$CG$6,'2014 Quote Calculator'!$H326=$CH$6,'2014 Quote Calculator'!$H326=$CI$6),'2014 Quote Calculator'!$AD326,(1-$L326)*'2014 Quote Calculator'!$AD326),2)))</f>
        <v/>
      </c>
      <c r="U326" s="15" t="str">
        <f t="shared" si="87"/>
        <v/>
      </c>
      <c r="V326" s="132"/>
      <c r="W326" s="18" t="str">
        <f t="shared" si="88"/>
        <v/>
      </c>
      <c r="X326" s="18" t="str">
        <f t="shared" si="81"/>
        <v/>
      </c>
      <c r="Y326" s="18" t="str">
        <f t="shared" si="89"/>
        <v/>
      </c>
      <c r="Z326" s="18" t="str">
        <f t="shared" si="82"/>
        <v/>
      </c>
      <c r="AA326" s="18" t="str">
        <f t="shared" si="90"/>
        <v/>
      </c>
      <c r="AB326" s="15" t="str">
        <f t="shared" si="91"/>
        <v/>
      </c>
      <c r="AC326" s="15" t="str">
        <f t="shared" si="83"/>
        <v/>
      </c>
      <c r="AD326" s="15" t="str">
        <f t="shared" si="84"/>
        <v/>
      </c>
      <c r="AE326" s="121"/>
      <c r="AF326" s="8"/>
      <c r="AG326" s="13"/>
      <c r="AH326" s="13"/>
      <c r="AI326" s="13"/>
      <c r="AJ326" s="13"/>
      <c r="AO326" s="13"/>
      <c r="BR326" s="13"/>
      <c r="BS326" s="122"/>
      <c r="BT326" s="122"/>
      <c r="BX326" s="13"/>
      <c r="BY326" s="122"/>
      <c r="BZ326" s="122"/>
      <c r="CO326" s="144"/>
      <c r="CP326" s="145"/>
    </row>
    <row r="327" spans="1:94" s="57" customFormat="1" ht="31.5" customHeight="1" x14ac:dyDescent="0.25">
      <c r="A327" s="118"/>
      <c r="B327" s="118"/>
      <c r="C327" s="118"/>
      <c r="D327" s="118"/>
      <c r="E327" s="118"/>
      <c r="F327" s="118"/>
      <c r="G327" s="118"/>
      <c r="H327" s="118"/>
      <c r="I327" s="118"/>
      <c r="J327" s="18" t="str">
        <f t="shared" si="92"/>
        <v/>
      </c>
      <c r="K327" s="18" t="str">
        <f t="shared" si="93"/>
        <v/>
      </c>
      <c r="L327" s="151"/>
      <c r="M327" s="151"/>
      <c r="N327" s="119"/>
      <c r="O327" s="120" t="str">
        <f t="shared" ref="O327:O390" si="94">IF(C327="","",IF(B327=1,"","Quantity "&amp;B327&amp;" - ")&amp;$C327&amp;"in x "&amp;$D327&amp;"in "&amp;$E327&amp;IF($F327="",""," with "&amp;$F327)&amp;IF($J327="",""," on "&amp;$J327&amp;"in x "&amp;$K327&amp;"in "&amp;$H327)&amp;IF($G327="","",IF($J327&gt;0.1,"  and "&amp;$J327&amp;"in x "&amp;$K327&amp;"in "&amp;$G327," and "&amp;$C327&amp;"in x "&amp;$D327&amp;"in "&amp;$G327))&amp;"            $"&amp;$Q327&amp;IF($E327="","","    (Pricing Breakdown:  $"&amp;$R327&amp;" for each "&amp;$E327)&amp;IF($F327="","",", $"&amp;$S327&amp;IF($F327="",""," for each "&amp;$F327))&amp;IF($H327="","",", $"&amp;$T327&amp;IF($H327="",""," for each "&amp;$H327))&amp;IF($U327="","",", $"&amp;$U327&amp;" for each "&amp;IF($G327="",$F327,$G327))&amp;IF(Q327&gt;1,")","")&amp;IF($A327="",""," - "&amp;$A327))</f>
        <v/>
      </c>
      <c r="P327" s="119"/>
      <c r="Q327" s="15" t="str">
        <f t="shared" si="85"/>
        <v/>
      </c>
      <c r="R327" s="15" t="str">
        <f>IF('2014 Quote Calculator'!$AB327="-","-",IF('2014 Quote Calculator'!$AB327="","",ROUNDUP(IF(OR('2014 Quote Calculator'!$E327=$CF$6,'2014 Quote Calculator'!$E327=$CG$6,'2014 Quote Calculator'!$E327=$CH$6,'2014 Quote Calculator'!$E327=$CI$6),'2014 Quote Calculator'!$AB327,(1-$L327)*'2014 Quote Calculator'!$AB327),2)))</f>
        <v/>
      </c>
      <c r="S327" s="15" t="str">
        <f t="shared" si="86"/>
        <v/>
      </c>
      <c r="T327" s="15" t="str">
        <f>IF('2014 Quote Calculator'!$AD327="-","-",IF('2014 Quote Calculator'!$AD327="","",ROUNDUP(IF(OR('2014 Quote Calculator'!$H327=$CF$6,'2014 Quote Calculator'!$H327=$CG$6,'2014 Quote Calculator'!$H327=$CH$6,'2014 Quote Calculator'!$H327=$CI$6),'2014 Quote Calculator'!$AD327,(1-$L327)*'2014 Quote Calculator'!$AD327),2)))</f>
        <v/>
      </c>
      <c r="U327" s="15" t="str">
        <f t="shared" si="87"/>
        <v/>
      </c>
      <c r="V327" s="132"/>
      <c r="W327" s="18" t="str">
        <f t="shared" si="88"/>
        <v/>
      </c>
      <c r="X327" s="18" t="str">
        <f t="shared" ref="X327:X390" si="95">IF($W327="","",IF(LOOKUP($W327,$AF$7:$AF$25,$AF$7:$AF$25)=$W327,(LOOKUP($W327,$AF$7:$AF$25,$AF$7:$AF$25)),(LOOKUP($W327,$AF$7:$AF$25,$AF$8:$AF$26))))</f>
        <v/>
      </c>
      <c r="Y327" s="18" t="str">
        <f t="shared" si="89"/>
        <v/>
      </c>
      <c r="Z327" s="18" t="str">
        <f t="shared" ref="Z327:Z390" si="96">IF($Y327="","",IF(LOOKUP($Y327,$AF$7:$AF$25,$AF$7:$AF$25)=$Y327,(LOOKUP($Y327,$AF$7:$AF$25,$AF$7:$AF$25)),(LOOKUP($Y327,$AF$7:$AF$25,$AF$8:$AF$26))))</f>
        <v/>
      </c>
      <c r="AA327" s="18" t="str">
        <f t="shared" si="90"/>
        <v/>
      </c>
      <c r="AB327" s="15" t="str">
        <f t="shared" si="91"/>
        <v/>
      </c>
      <c r="AC327" s="15" t="str">
        <f t="shared" ref="AC327:AC390" si="97">IF($F327="","",IF($F327=$CR$7,$CS$7*$W327,IF($F327=$CR$8,$CS$8*$W327,IF($F327=$CR$9,$CS$9*$W327,"No Charge"))))</f>
        <v/>
      </c>
      <c r="AD327" s="15" t="str">
        <f t="shared" ref="AD327:AD390" si="98">IF($H327="","",IF($H327=$BR$6,LOOKUP($Z327,$AF$7:$AF$25,$BR$7:$BR$25),IF($H327=$BS$6,LOOKUP($Z327,$AF$7:$AF$25,$BS$7:$BS$25),IF($H327=$BT$6,LOOKUP($Z327,$AF$7:$AF$25,$BT$7:$BT$25),IF($H327=$BU$6,LOOKUP($Z327,$AF$7:$AF$25,$BU$7:$BU$25),IF($H327=$AR$6,LOOKUP($Z327,$AF$7:$AF$25,$AR$7:$AR$25),IF($H327=$BV$6,LOOKUP($Z327,$AF$7:$AF$25,$BV$7:$BV$25),IF($H327=$BW$6,LOOKUP($Z327,$AF$7:$AF$25,$BW$7:$BW$25),IF($H327=$BX$6,LOOKUP($Z327,$AF$7:$AF$25,$BX$7:$BX$25),IF($H327=$BY$6,LOOKUP($Z327,$AF$7:$AF$25,$BY$7:$BY$25),IF($H327=$BZ$6,LOOKUP($Z327,$AF$7:$AF$25,$BZ$7:$BZ$25),IF($H327=$CA$6,LOOKUP($Z327,$AF$7:$AF$25,$CA$7:$CA$25),IF($H327=$CB$6,LOOKUP($Z327,$AF$7:$AF$25,$CB$7:$CB$25),IF($H327=$CC$6,LOOKUP($Z327,$AF$7:$AF$25,$CC$7:$CC$25)))))))))))))))</f>
        <v/>
      </c>
      <c r="AE327" s="121"/>
      <c r="AF327" s="8"/>
      <c r="AG327" s="13"/>
      <c r="AH327" s="13"/>
      <c r="AI327" s="13"/>
      <c r="AJ327" s="13"/>
      <c r="AO327" s="13"/>
      <c r="BR327" s="13"/>
      <c r="BS327" s="122"/>
      <c r="BT327" s="122"/>
      <c r="BX327" s="13"/>
      <c r="BY327" s="122"/>
      <c r="BZ327" s="122"/>
      <c r="CO327" s="144"/>
      <c r="CP327" s="145"/>
    </row>
    <row r="328" spans="1:94" s="57" customFormat="1" ht="31.5" customHeight="1" x14ac:dyDescent="0.25">
      <c r="A328" s="118"/>
      <c r="B328" s="118"/>
      <c r="C328" s="118"/>
      <c r="D328" s="118"/>
      <c r="E328" s="118"/>
      <c r="F328" s="118"/>
      <c r="G328" s="118"/>
      <c r="H328" s="118"/>
      <c r="I328" s="118"/>
      <c r="J328" s="18" t="str">
        <f t="shared" si="92"/>
        <v/>
      </c>
      <c r="K328" s="18" t="str">
        <f t="shared" si="93"/>
        <v/>
      </c>
      <c r="L328" s="151"/>
      <c r="M328" s="151"/>
      <c r="N328" s="119"/>
      <c r="O328" s="120" t="str">
        <f t="shared" si="94"/>
        <v/>
      </c>
      <c r="P328" s="119"/>
      <c r="Q328" s="15" t="str">
        <f t="shared" ref="Q328:Q391" si="99">IF($B328="","",ROUNDUP(IF($R328="",0,$B328*$R328)+IF($S328="",0,$B328*$S328)+IF($T328="",0,$B328*$T328)+IF($U328="",0,$B328*$U328),2))</f>
        <v/>
      </c>
      <c r="R328" s="15" t="str">
        <f>IF('2014 Quote Calculator'!$AB328="-","-",IF('2014 Quote Calculator'!$AB328="","",ROUNDUP(IF(OR('2014 Quote Calculator'!$E328=$CF$6,'2014 Quote Calculator'!$E328=$CG$6,'2014 Quote Calculator'!$E328=$CH$6,'2014 Quote Calculator'!$E328=$CI$6),'2014 Quote Calculator'!$AB328,(1-$L328)*'2014 Quote Calculator'!$AB328),2)))</f>
        <v/>
      </c>
      <c r="S328" s="15" t="str">
        <f t="shared" ref="S328:S391" si="100">IF(AC328="","",ROUNDUP(IF($F328=$CR$7,$CS$7*$W328,IF($F328=$CR$8,$CS$8*$W328,IF($F328=$CR$12,$CS$12*$W328,IF($F328=$CR$9,$CS$9*$W328,"No Charge"))))*(1-$M328),2))</f>
        <v/>
      </c>
      <c r="T328" s="15" t="str">
        <f>IF('2014 Quote Calculator'!$AD328="-","-",IF('2014 Quote Calculator'!$AD328="","",ROUNDUP(IF(OR('2014 Quote Calculator'!$H328=$CF$6,'2014 Quote Calculator'!$H328=$CG$6,'2014 Quote Calculator'!$H328=$CH$6,'2014 Quote Calculator'!$H328=$CI$6),'2014 Quote Calculator'!$AD328,(1-$L328)*'2014 Quote Calculator'!$AD328),2)))</f>
        <v/>
      </c>
      <c r="U328" s="15" t="str">
        <f t="shared" ref="U328:U391" si="101">IF(OR($G328=$CK$6,$G328=$CL$6,$G328=$CM$6,$G328=$CN$6,$G328=$CO$6,$G328=$CP$6),ROUNDUP(IF($G328=$CK$6,$CK$7,IF($G328=$CL$6,$CL$7,IF($G328=$CM$6,$CM$7,IF($G328=$CN$6,$CN$7,IF($G328=$CO$6,$CO$7,IF($G328=$CP$6,$CP$7))))))*$AA328*(1-$L328),2),"")</f>
        <v/>
      </c>
      <c r="V328" s="132"/>
      <c r="W328" s="18" t="str">
        <f t="shared" ref="W328:W391" si="102">IF($C328="","",$C328*$D328)</f>
        <v/>
      </c>
      <c r="X328" s="18" t="str">
        <f t="shared" si="95"/>
        <v/>
      </c>
      <c r="Y328" s="18" t="str">
        <f t="shared" ref="Y328:Y391" si="103">IF($H328="","",J328*K328)</f>
        <v/>
      </c>
      <c r="Z328" s="18" t="str">
        <f t="shared" si="96"/>
        <v/>
      </c>
      <c r="AA328" s="18" t="str">
        <f t="shared" ref="AA328:AA391" si="104">IF($W328="","",IF(J328="",(C328+D328)*2,($J328+$K328)*2))</f>
        <v/>
      </c>
      <c r="AB328" s="15" t="str">
        <f t="shared" ref="AB328:AB391" si="105">IF($E328="","",IF(OR($E328=$CL$6,$E328=$CK$6,$E328=$CM$6,$E328=$CN$6),"",IF($E328=$AG$6,LOOKUP($X328,$AF$7:$AF$25,$AG$7:$AG$25),IF($E328=$AH$6,LOOKUP($X328,$AF$7:$AF$25,$AH$7:$AH$25),IF($E328=$AI$6,LOOKUP($X328,$AF$7:$AF$25,$AI$7:$AI$25),IF($E328=$AJ$6,LOOKUP($X328,$AF$7:$AF$25,$AJ$7:$AJ$25),IF($E328=$BR$6,LOOKUP($X328,$AF$7:$AF$25,$BR$7:$BR$25),IF($E328=$BS$6,LOOKUP($X328,$AF$7:$AF$25,$BS$7:$BS$25),IF($E328=$BT$6,LOOKUP($X328,$AF$7:$AF$25,$BT$7:$BT$25),IF($E328=$BU$6,LOOKUP($X328,$AF$7:$AF$25,$BU$7:$BU$25),IF($E328=$BI$6,$BI$7,IF($E328=$AQ$6,LOOKUP($X328,$AF$7:$AF$25,$AQ$7:$AQ$25),IF($E328=$AR$6,LOOKUP($X328,$AF$7:$AF$25,$AR$7:$AR$25),IF($E328=$BV$6,LOOKUP($X328,$AF$7:$AF$25,$BV$7:$BV$25),IF($E328=$BW$6,LOOKUP($X328,$AF$7:$AF$25,$BW$7:$BW$25),IF($E328=$AU$6,LOOKUP($X328,$AF$7:$AF$25,$AU$7:$AU$25),IF($E328=$AV$6,LOOKUP($X328,$AF$7:$AF$25,$AV$7:$AV$25),IF($E328=$AK$6,LOOKUP($X328,$AF$7:$AF$25,$AK$7:$AK$25),IF($E328=$AL$6,LOOKUP($X328,$AF$7:$AF$25,$AL$7:$AL$25),IF($E328=$AM$6,LOOKUP($X328,$AF$7:$AF$25,$AM$7:$AM$25),IF($E328=$BJ$6,$BJ$7,IF($E328=$AN$6,$AN$7,IF($E328=$AW$6,LOOKUP($X328,$AF$7:$AF$25,$AW$7:$AW$25),IF($E328=$AX$6,LOOKUP($X328,$AF$7:$AF$25,$AX$7:$AX$25),IF($E328=$BD$6,$BD$7,IF($E328=$AY$6,LOOKUP($X328,$AF$7:$AF$25,$AY$7:$AY$25),IF($E328=$AZ$6,LOOKUP($X328,$AF$7:$AF$25,$AZ$7:$AZ$25),IF($E328=$BL$6,$BL$7,IF($E328=$AP$6,LOOKUP($X328,$AF$7:$AF$25,$AP$7:$AP$25),IF($E328=$BK$6,$BK$7,IF($E328=$CD$6,LOOKUP($X328,$AF$7:$AF$25,$CD$7:$CD$25),IF($E328=$BE$6,$BE$7,IF($E328=$BF$6,$BF$7,IF($E328=$BG$6,$BG$7,IF($E328=$CE$6,"based on duration",IF($E328=$CF$6,LOOKUP($X328,$AF$7:$AF$25,$CF$7:$CF$25),IF($E328=$CG$6,$CG$7,IF($E328=$CH$6,$CH$7,IF($E328=$CI$6,$CI$7,IF($E328=$BA$6,$BA$7,IF($E328=$BB$6,$BB$7,IF($E328=$BC$6,$BC$7,IF($E328=$CJ$6,$CJ$7,IF($E328=$AO$6,LOOKUP($X328,$AF$7:$AF$25,$AO$7:$AO$25),IF($E328=$AS$6,LOOKUP($X328,$AF$7:$AF$25,$AS$7:$AS$25),IF($E328=$AT$6,LOOKUP($X328,$AF$7:$AF$25,$AT$7:$AT$25),IF($E328=$BH$6,$BH$7,"TBD")))))))))))))))))))))))))))))))))))))))))))))))</f>
        <v/>
      </c>
      <c r="AC328" s="15" t="str">
        <f t="shared" si="97"/>
        <v/>
      </c>
      <c r="AD328" s="15" t="str">
        <f t="shared" si="98"/>
        <v/>
      </c>
      <c r="AE328" s="121"/>
      <c r="AF328" s="8"/>
      <c r="AG328" s="13"/>
      <c r="AH328" s="13"/>
      <c r="AI328" s="13"/>
      <c r="AJ328" s="13"/>
      <c r="AO328" s="13"/>
      <c r="BR328" s="13"/>
      <c r="BS328" s="122"/>
      <c r="BT328" s="122"/>
      <c r="BX328" s="13"/>
      <c r="BY328" s="122"/>
      <c r="BZ328" s="122"/>
      <c r="CO328" s="144"/>
      <c r="CP328" s="145"/>
    </row>
    <row r="329" spans="1:94" s="57" customFormat="1" ht="31.5" customHeight="1" x14ac:dyDescent="0.25">
      <c r="A329" s="118"/>
      <c r="B329" s="118"/>
      <c r="C329" s="118"/>
      <c r="D329" s="118"/>
      <c r="E329" s="118"/>
      <c r="F329" s="118"/>
      <c r="G329" s="118"/>
      <c r="H329" s="118"/>
      <c r="I329" s="118"/>
      <c r="J329" s="18" t="str">
        <f t="shared" si="92"/>
        <v/>
      </c>
      <c r="K329" s="18" t="str">
        <f t="shared" si="93"/>
        <v/>
      </c>
      <c r="L329" s="151"/>
      <c r="M329" s="151"/>
      <c r="N329" s="119"/>
      <c r="O329" s="120" t="str">
        <f t="shared" si="94"/>
        <v/>
      </c>
      <c r="P329" s="119"/>
      <c r="Q329" s="15" t="str">
        <f t="shared" si="99"/>
        <v/>
      </c>
      <c r="R329" s="15" t="str">
        <f>IF('2014 Quote Calculator'!$AB329="-","-",IF('2014 Quote Calculator'!$AB329="","",ROUNDUP(IF(OR('2014 Quote Calculator'!$E329=$CF$6,'2014 Quote Calculator'!$E329=$CG$6,'2014 Quote Calculator'!$E329=$CH$6,'2014 Quote Calculator'!$E329=$CI$6),'2014 Quote Calculator'!$AB329,(1-$L329)*'2014 Quote Calculator'!$AB329),2)))</f>
        <v/>
      </c>
      <c r="S329" s="15" t="str">
        <f t="shared" si="100"/>
        <v/>
      </c>
      <c r="T329" s="15" t="str">
        <f>IF('2014 Quote Calculator'!$AD329="-","-",IF('2014 Quote Calculator'!$AD329="","",ROUNDUP(IF(OR('2014 Quote Calculator'!$H329=$CF$6,'2014 Quote Calculator'!$H329=$CG$6,'2014 Quote Calculator'!$H329=$CH$6,'2014 Quote Calculator'!$H329=$CI$6),'2014 Quote Calculator'!$AD329,(1-$L329)*'2014 Quote Calculator'!$AD329),2)))</f>
        <v/>
      </c>
      <c r="U329" s="15" t="str">
        <f t="shared" si="101"/>
        <v/>
      </c>
      <c r="V329" s="132"/>
      <c r="W329" s="18" t="str">
        <f t="shared" si="102"/>
        <v/>
      </c>
      <c r="X329" s="18" t="str">
        <f t="shared" si="95"/>
        <v/>
      </c>
      <c r="Y329" s="18" t="str">
        <f t="shared" si="103"/>
        <v/>
      </c>
      <c r="Z329" s="18" t="str">
        <f t="shared" si="96"/>
        <v/>
      </c>
      <c r="AA329" s="18" t="str">
        <f t="shared" si="104"/>
        <v/>
      </c>
      <c r="AB329" s="15" t="str">
        <f t="shared" si="105"/>
        <v/>
      </c>
      <c r="AC329" s="15" t="str">
        <f t="shared" si="97"/>
        <v/>
      </c>
      <c r="AD329" s="15" t="str">
        <f t="shared" si="98"/>
        <v/>
      </c>
      <c r="AE329" s="121"/>
      <c r="AF329" s="8"/>
      <c r="AG329" s="13"/>
      <c r="AH329" s="13"/>
      <c r="AI329" s="13"/>
      <c r="AJ329" s="13"/>
      <c r="AO329" s="13"/>
      <c r="BR329" s="13"/>
      <c r="BS329" s="122"/>
      <c r="BT329" s="122"/>
      <c r="BX329" s="13"/>
      <c r="BY329" s="122"/>
      <c r="BZ329" s="122"/>
      <c r="CO329" s="144"/>
      <c r="CP329" s="145"/>
    </row>
    <row r="330" spans="1:94" s="57" customFormat="1" ht="31.5" customHeight="1" x14ac:dyDescent="0.25">
      <c r="A330" s="118"/>
      <c r="B330" s="118"/>
      <c r="C330" s="118"/>
      <c r="D330" s="118"/>
      <c r="E330" s="118"/>
      <c r="F330" s="118"/>
      <c r="G330" s="118"/>
      <c r="H330" s="118"/>
      <c r="I330" s="118"/>
      <c r="J330" s="18" t="str">
        <f t="shared" si="92"/>
        <v/>
      </c>
      <c r="K330" s="18" t="str">
        <f t="shared" si="93"/>
        <v/>
      </c>
      <c r="L330" s="151"/>
      <c r="M330" s="151"/>
      <c r="N330" s="119"/>
      <c r="O330" s="120" t="str">
        <f t="shared" si="94"/>
        <v/>
      </c>
      <c r="P330" s="119"/>
      <c r="Q330" s="15" t="str">
        <f t="shared" si="99"/>
        <v/>
      </c>
      <c r="R330" s="15" t="str">
        <f>IF('2014 Quote Calculator'!$AB330="-","-",IF('2014 Quote Calculator'!$AB330="","",ROUNDUP(IF(OR('2014 Quote Calculator'!$E330=$CF$6,'2014 Quote Calculator'!$E330=$CG$6,'2014 Quote Calculator'!$E330=$CH$6,'2014 Quote Calculator'!$E330=$CI$6),'2014 Quote Calculator'!$AB330,(1-$L330)*'2014 Quote Calculator'!$AB330),2)))</f>
        <v/>
      </c>
      <c r="S330" s="15" t="str">
        <f t="shared" si="100"/>
        <v/>
      </c>
      <c r="T330" s="15" t="str">
        <f>IF('2014 Quote Calculator'!$AD330="-","-",IF('2014 Quote Calculator'!$AD330="","",ROUNDUP(IF(OR('2014 Quote Calculator'!$H330=$CF$6,'2014 Quote Calculator'!$H330=$CG$6,'2014 Quote Calculator'!$H330=$CH$6,'2014 Quote Calculator'!$H330=$CI$6),'2014 Quote Calculator'!$AD330,(1-$L330)*'2014 Quote Calculator'!$AD330),2)))</f>
        <v/>
      </c>
      <c r="U330" s="15" t="str">
        <f t="shared" si="101"/>
        <v/>
      </c>
      <c r="V330" s="132"/>
      <c r="W330" s="18" t="str">
        <f t="shared" si="102"/>
        <v/>
      </c>
      <c r="X330" s="18" t="str">
        <f t="shared" si="95"/>
        <v/>
      </c>
      <c r="Y330" s="18" t="str">
        <f t="shared" si="103"/>
        <v/>
      </c>
      <c r="Z330" s="18" t="str">
        <f t="shared" si="96"/>
        <v/>
      </c>
      <c r="AA330" s="18" t="str">
        <f t="shared" si="104"/>
        <v/>
      </c>
      <c r="AB330" s="15" t="str">
        <f t="shared" si="105"/>
        <v/>
      </c>
      <c r="AC330" s="15" t="str">
        <f t="shared" si="97"/>
        <v/>
      </c>
      <c r="AD330" s="15" t="str">
        <f t="shared" si="98"/>
        <v/>
      </c>
      <c r="AE330" s="121"/>
      <c r="AF330" s="8"/>
      <c r="AG330" s="13"/>
      <c r="AH330" s="13"/>
      <c r="AI330" s="13"/>
      <c r="AJ330" s="13"/>
      <c r="AO330" s="13"/>
      <c r="BR330" s="13"/>
      <c r="BS330" s="122"/>
      <c r="BT330" s="122"/>
      <c r="BX330" s="13"/>
      <c r="BY330" s="122"/>
      <c r="BZ330" s="122"/>
      <c r="CO330" s="144"/>
      <c r="CP330" s="145"/>
    </row>
    <row r="331" spans="1:94" s="57" customFormat="1" ht="31.5" customHeight="1" x14ac:dyDescent="0.25">
      <c r="A331" s="118"/>
      <c r="B331" s="118"/>
      <c r="C331" s="118"/>
      <c r="D331" s="118"/>
      <c r="E331" s="118"/>
      <c r="F331" s="118"/>
      <c r="G331" s="118"/>
      <c r="H331" s="118"/>
      <c r="I331" s="118"/>
      <c r="J331" s="18" t="str">
        <f t="shared" si="92"/>
        <v/>
      </c>
      <c r="K331" s="18" t="str">
        <f t="shared" si="93"/>
        <v/>
      </c>
      <c r="L331" s="151"/>
      <c r="M331" s="151"/>
      <c r="N331" s="119"/>
      <c r="O331" s="120" t="str">
        <f t="shared" si="94"/>
        <v/>
      </c>
      <c r="P331" s="119"/>
      <c r="Q331" s="15" t="str">
        <f t="shared" si="99"/>
        <v/>
      </c>
      <c r="R331" s="15" t="str">
        <f>IF('2014 Quote Calculator'!$AB331="-","-",IF('2014 Quote Calculator'!$AB331="","",ROUNDUP(IF(OR('2014 Quote Calculator'!$E331=$CF$6,'2014 Quote Calculator'!$E331=$CG$6,'2014 Quote Calculator'!$E331=$CH$6,'2014 Quote Calculator'!$E331=$CI$6),'2014 Quote Calculator'!$AB331,(1-$L331)*'2014 Quote Calculator'!$AB331),2)))</f>
        <v/>
      </c>
      <c r="S331" s="15" t="str">
        <f t="shared" si="100"/>
        <v/>
      </c>
      <c r="T331" s="15" t="str">
        <f>IF('2014 Quote Calculator'!$AD331="-","-",IF('2014 Quote Calculator'!$AD331="","",ROUNDUP(IF(OR('2014 Quote Calculator'!$H331=$CF$6,'2014 Quote Calculator'!$H331=$CG$6,'2014 Quote Calculator'!$H331=$CH$6,'2014 Quote Calculator'!$H331=$CI$6),'2014 Quote Calculator'!$AD331,(1-$L331)*'2014 Quote Calculator'!$AD331),2)))</f>
        <v/>
      </c>
      <c r="U331" s="15" t="str">
        <f t="shared" si="101"/>
        <v/>
      </c>
      <c r="V331" s="132"/>
      <c r="W331" s="18" t="str">
        <f t="shared" si="102"/>
        <v/>
      </c>
      <c r="X331" s="18" t="str">
        <f t="shared" si="95"/>
        <v/>
      </c>
      <c r="Y331" s="18" t="str">
        <f t="shared" si="103"/>
        <v/>
      </c>
      <c r="Z331" s="18" t="str">
        <f t="shared" si="96"/>
        <v/>
      </c>
      <c r="AA331" s="18" t="str">
        <f t="shared" si="104"/>
        <v/>
      </c>
      <c r="AB331" s="15" t="str">
        <f t="shared" si="105"/>
        <v/>
      </c>
      <c r="AC331" s="15" t="str">
        <f t="shared" si="97"/>
        <v/>
      </c>
      <c r="AD331" s="15" t="str">
        <f t="shared" si="98"/>
        <v/>
      </c>
      <c r="AE331" s="121"/>
      <c r="AF331" s="8"/>
      <c r="AG331" s="13"/>
      <c r="AH331" s="13"/>
      <c r="AI331" s="13"/>
      <c r="AJ331" s="13"/>
      <c r="AO331" s="13"/>
      <c r="BR331" s="13"/>
      <c r="BS331" s="122"/>
      <c r="BT331" s="122"/>
      <c r="BX331" s="13"/>
      <c r="BY331" s="122"/>
      <c r="BZ331" s="122"/>
      <c r="CO331" s="144"/>
      <c r="CP331" s="145"/>
    </row>
    <row r="332" spans="1:94" s="57" customFormat="1" ht="31.5" customHeight="1" x14ac:dyDescent="0.25">
      <c r="A332" s="118"/>
      <c r="B332" s="118"/>
      <c r="C332" s="118"/>
      <c r="D332" s="118"/>
      <c r="E332" s="118"/>
      <c r="F332" s="118"/>
      <c r="G332" s="118"/>
      <c r="H332" s="118"/>
      <c r="I332" s="118"/>
      <c r="J332" s="18" t="str">
        <f t="shared" ref="J332:J395" si="106">IF($I332="","",IF($H332="","",IF($I332&gt;0.1,$C332+2*$I332,"")))</f>
        <v/>
      </c>
      <c r="K332" s="18" t="str">
        <f t="shared" ref="K332:K395" si="107">IF($I332="","",IF($H332="","",IF($I332&gt;0.1,$D332+2*$I332,"")))</f>
        <v/>
      </c>
      <c r="L332" s="151"/>
      <c r="M332" s="151"/>
      <c r="N332" s="119"/>
      <c r="O332" s="120" t="str">
        <f t="shared" si="94"/>
        <v/>
      </c>
      <c r="P332" s="119"/>
      <c r="Q332" s="15" t="str">
        <f t="shared" si="99"/>
        <v/>
      </c>
      <c r="R332" s="15" t="str">
        <f>IF('2014 Quote Calculator'!$AB332="-","-",IF('2014 Quote Calculator'!$AB332="","",ROUNDUP(IF(OR('2014 Quote Calculator'!$E332=$CF$6,'2014 Quote Calculator'!$E332=$CG$6,'2014 Quote Calculator'!$E332=$CH$6,'2014 Quote Calculator'!$E332=$CI$6),'2014 Quote Calculator'!$AB332,(1-$L332)*'2014 Quote Calculator'!$AB332),2)))</f>
        <v/>
      </c>
      <c r="S332" s="15" t="str">
        <f t="shared" si="100"/>
        <v/>
      </c>
      <c r="T332" s="15" t="str">
        <f>IF('2014 Quote Calculator'!$AD332="-","-",IF('2014 Quote Calculator'!$AD332="","",ROUNDUP(IF(OR('2014 Quote Calculator'!$H332=$CF$6,'2014 Quote Calculator'!$H332=$CG$6,'2014 Quote Calculator'!$H332=$CH$6,'2014 Quote Calculator'!$H332=$CI$6),'2014 Quote Calculator'!$AD332,(1-$L332)*'2014 Quote Calculator'!$AD332),2)))</f>
        <v/>
      </c>
      <c r="U332" s="15" t="str">
        <f t="shared" si="101"/>
        <v/>
      </c>
      <c r="V332" s="132"/>
      <c r="W332" s="18" t="str">
        <f t="shared" si="102"/>
        <v/>
      </c>
      <c r="X332" s="18" t="str">
        <f t="shared" si="95"/>
        <v/>
      </c>
      <c r="Y332" s="18" t="str">
        <f t="shared" si="103"/>
        <v/>
      </c>
      <c r="Z332" s="18" t="str">
        <f t="shared" si="96"/>
        <v/>
      </c>
      <c r="AA332" s="18" t="str">
        <f t="shared" si="104"/>
        <v/>
      </c>
      <c r="AB332" s="15" t="str">
        <f t="shared" si="105"/>
        <v/>
      </c>
      <c r="AC332" s="15" t="str">
        <f t="shared" si="97"/>
        <v/>
      </c>
      <c r="AD332" s="15" t="str">
        <f t="shared" si="98"/>
        <v/>
      </c>
      <c r="AE332" s="121"/>
      <c r="AF332" s="8"/>
      <c r="AG332" s="13"/>
      <c r="AH332" s="13"/>
      <c r="AI332" s="13"/>
      <c r="AJ332" s="13"/>
      <c r="AO332" s="13"/>
      <c r="BR332" s="13"/>
      <c r="BS332" s="122"/>
      <c r="BT332" s="122"/>
      <c r="BX332" s="13"/>
      <c r="BY332" s="122"/>
      <c r="BZ332" s="122"/>
      <c r="CO332" s="144"/>
      <c r="CP332" s="145"/>
    </row>
    <row r="333" spans="1:94" s="57" customFormat="1" ht="31.5" customHeight="1" x14ac:dyDescent="0.25">
      <c r="A333" s="118"/>
      <c r="B333" s="118"/>
      <c r="C333" s="118"/>
      <c r="D333" s="118"/>
      <c r="E333" s="118"/>
      <c r="F333" s="118"/>
      <c r="G333" s="118"/>
      <c r="H333" s="118"/>
      <c r="I333" s="118"/>
      <c r="J333" s="18" t="str">
        <f t="shared" si="106"/>
        <v/>
      </c>
      <c r="K333" s="18" t="str">
        <f t="shared" si="107"/>
        <v/>
      </c>
      <c r="L333" s="151"/>
      <c r="M333" s="151"/>
      <c r="N333" s="119"/>
      <c r="O333" s="120" t="str">
        <f t="shared" si="94"/>
        <v/>
      </c>
      <c r="P333" s="119"/>
      <c r="Q333" s="15" t="str">
        <f t="shared" si="99"/>
        <v/>
      </c>
      <c r="R333" s="15" t="str">
        <f>IF('2014 Quote Calculator'!$AB333="-","-",IF('2014 Quote Calculator'!$AB333="","",ROUNDUP(IF(OR('2014 Quote Calculator'!$E333=$CF$6,'2014 Quote Calculator'!$E333=$CG$6,'2014 Quote Calculator'!$E333=$CH$6,'2014 Quote Calculator'!$E333=$CI$6),'2014 Quote Calculator'!$AB333,(1-$L333)*'2014 Quote Calculator'!$AB333),2)))</f>
        <v/>
      </c>
      <c r="S333" s="15" t="str">
        <f t="shared" si="100"/>
        <v/>
      </c>
      <c r="T333" s="15" t="str">
        <f>IF('2014 Quote Calculator'!$AD333="-","-",IF('2014 Quote Calculator'!$AD333="","",ROUNDUP(IF(OR('2014 Quote Calculator'!$H333=$CF$6,'2014 Quote Calculator'!$H333=$CG$6,'2014 Quote Calculator'!$H333=$CH$6,'2014 Quote Calculator'!$H333=$CI$6),'2014 Quote Calculator'!$AD333,(1-$L333)*'2014 Quote Calculator'!$AD333),2)))</f>
        <v/>
      </c>
      <c r="U333" s="15" t="str">
        <f t="shared" si="101"/>
        <v/>
      </c>
      <c r="V333" s="132"/>
      <c r="W333" s="18" t="str">
        <f t="shared" si="102"/>
        <v/>
      </c>
      <c r="X333" s="18" t="str">
        <f t="shared" si="95"/>
        <v/>
      </c>
      <c r="Y333" s="18" t="str">
        <f t="shared" si="103"/>
        <v/>
      </c>
      <c r="Z333" s="18" t="str">
        <f t="shared" si="96"/>
        <v/>
      </c>
      <c r="AA333" s="18" t="str">
        <f t="shared" si="104"/>
        <v/>
      </c>
      <c r="AB333" s="15" t="str">
        <f t="shared" si="105"/>
        <v/>
      </c>
      <c r="AC333" s="15" t="str">
        <f t="shared" si="97"/>
        <v/>
      </c>
      <c r="AD333" s="15" t="str">
        <f t="shared" si="98"/>
        <v/>
      </c>
      <c r="AE333" s="121"/>
      <c r="AF333" s="8"/>
      <c r="AG333" s="13"/>
      <c r="AH333" s="13"/>
      <c r="AI333" s="13"/>
      <c r="AJ333" s="13"/>
      <c r="AO333" s="13"/>
      <c r="BR333" s="13"/>
      <c r="BS333" s="122"/>
      <c r="BT333" s="122"/>
      <c r="BX333" s="13"/>
      <c r="BY333" s="122"/>
      <c r="BZ333" s="122"/>
      <c r="CO333" s="144"/>
      <c r="CP333" s="145"/>
    </row>
    <row r="334" spans="1:94" s="57" customFormat="1" ht="31.5" customHeight="1" x14ac:dyDescent="0.25">
      <c r="A334" s="118"/>
      <c r="B334" s="118"/>
      <c r="C334" s="118"/>
      <c r="D334" s="118"/>
      <c r="E334" s="118"/>
      <c r="F334" s="118"/>
      <c r="G334" s="118"/>
      <c r="H334" s="118"/>
      <c r="I334" s="118"/>
      <c r="J334" s="18" t="str">
        <f t="shared" si="106"/>
        <v/>
      </c>
      <c r="K334" s="18" t="str">
        <f t="shared" si="107"/>
        <v/>
      </c>
      <c r="L334" s="151"/>
      <c r="M334" s="151"/>
      <c r="N334" s="119"/>
      <c r="O334" s="120" t="str">
        <f t="shared" si="94"/>
        <v/>
      </c>
      <c r="P334" s="119"/>
      <c r="Q334" s="15" t="str">
        <f t="shared" si="99"/>
        <v/>
      </c>
      <c r="R334" s="15" t="str">
        <f>IF('2014 Quote Calculator'!$AB334="-","-",IF('2014 Quote Calculator'!$AB334="","",ROUNDUP(IF(OR('2014 Quote Calculator'!$E334=$CF$6,'2014 Quote Calculator'!$E334=$CG$6,'2014 Quote Calculator'!$E334=$CH$6,'2014 Quote Calculator'!$E334=$CI$6),'2014 Quote Calculator'!$AB334,(1-$L334)*'2014 Quote Calculator'!$AB334),2)))</f>
        <v/>
      </c>
      <c r="S334" s="15" t="str">
        <f t="shared" si="100"/>
        <v/>
      </c>
      <c r="T334" s="15" t="str">
        <f>IF('2014 Quote Calculator'!$AD334="-","-",IF('2014 Quote Calculator'!$AD334="","",ROUNDUP(IF(OR('2014 Quote Calculator'!$H334=$CF$6,'2014 Quote Calculator'!$H334=$CG$6,'2014 Quote Calculator'!$H334=$CH$6,'2014 Quote Calculator'!$H334=$CI$6),'2014 Quote Calculator'!$AD334,(1-$L334)*'2014 Quote Calculator'!$AD334),2)))</f>
        <v/>
      </c>
      <c r="U334" s="15" t="str">
        <f t="shared" si="101"/>
        <v/>
      </c>
      <c r="V334" s="132"/>
      <c r="W334" s="18" t="str">
        <f t="shared" si="102"/>
        <v/>
      </c>
      <c r="X334" s="18" t="str">
        <f t="shared" si="95"/>
        <v/>
      </c>
      <c r="Y334" s="18" t="str">
        <f t="shared" si="103"/>
        <v/>
      </c>
      <c r="Z334" s="18" t="str">
        <f t="shared" si="96"/>
        <v/>
      </c>
      <c r="AA334" s="18" t="str">
        <f t="shared" si="104"/>
        <v/>
      </c>
      <c r="AB334" s="15" t="str">
        <f t="shared" si="105"/>
        <v/>
      </c>
      <c r="AC334" s="15" t="str">
        <f t="shared" si="97"/>
        <v/>
      </c>
      <c r="AD334" s="15" t="str">
        <f t="shared" si="98"/>
        <v/>
      </c>
      <c r="AE334" s="121"/>
      <c r="AF334" s="8"/>
      <c r="AG334" s="13"/>
      <c r="AH334" s="13"/>
      <c r="AI334" s="13"/>
      <c r="AJ334" s="13"/>
      <c r="AO334" s="13"/>
      <c r="BR334" s="13"/>
      <c r="BS334" s="122"/>
      <c r="BT334" s="122"/>
      <c r="BX334" s="13"/>
      <c r="BY334" s="122"/>
      <c r="BZ334" s="122"/>
      <c r="CO334" s="144"/>
      <c r="CP334" s="145"/>
    </row>
    <row r="335" spans="1:94" s="57" customFormat="1" ht="31.5" customHeight="1" x14ac:dyDescent="0.25">
      <c r="A335" s="118"/>
      <c r="B335" s="118"/>
      <c r="C335" s="118"/>
      <c r="D335" s="118"/>
      <c r="E335" s="118"/>
      <c r="F335" s="118"/>
      <c r="G335" s="118"/>
      <c r="H335" s="118"/>
      <c r="I335" s="118"/>
      <c r="J335" s="18" t="str">
        <f t="shared" si="106"/>
        <v/>
      </c>
      <c r="K335" s="18" t="str">
        <f t="shared" si="107"/>
        <v/>
      </c>
      <c r="L335" s="151"/>
      <c r="M335" s="151"/>
      <c r="N335" s="119"/>
      <c r="O335" s="120" t="str">
        <f t="shared" si="94"/>
        <v/>
      </c>
      <c r="P335" s="119"/>
      <c r="Q335" s="15" t="str">
        <f t="shared" si="99"/>
        <v/>
      </c>
      <c r="R335" s="15" t="str">
        <f>IF('2014 Quote Calculator'!$AB335="-","-",IF('2014 Quote Calculator'!$AB335="","",ROUNDUP(IF(OR('2014 Quote Calculator'!$E335=$CF$6,'2014 Quote Calculator'!$E335=$CG$6,'2014 Quote Calculator'!$E335=$CH$6,'2014 Quote Calculator'!$E335=$CI$6),'2014 Quote Calculator'!$AB335,(1-$L335)*'2014 Quote Calculator'!$AB335),2)))</f>
        <v/>
      </c>
      <c r="S335" s="15" t="str">
        <f t="shared" si="100"/>
        <v/>
      </c>
      <c r="T335" s="15" t="str">
        <f>IF('2014 Quote Calculator'!$AD335="-","-",IF('2014 Quote Calculator'!$AD335="","",ROUNDUP(IF(OR('2014 Quote Calculator'!$H335=$CF$6,'2014 Quote Calculator'!$H335=$CG$6,'2014 Quote Calculator'!$H335=$CH$6,'2014 Quote Calculator'!$H335=$CI$6),'2014 Quote Calculator'!$AD335,(1-$L335)*'2014 Quote Calculator'!$AD335),2)))</f>
        <v/>
      </c>
      <c r="U335" s="15" t="str">
        <f t="shared" si="101"/>
        <v/>
      </c>
      <c r="V335" s="132"/>
      <c r="W335" s="18" t="str">
        <f t="shared" si="102"/>
        <v/>
      </c>
      <c r="X335" s="18" t="str">
        <f t="shared" si="95"/>
        <v/>
      </c>
      <c r="Y335" s="18" t="str">
        <f t="shared" si="103"/>
        <v/>
      </c>
      <c r="Z335" s="18" t="str">
        <f t="shared" si="96"/>
        <v/>
      </c>
      <c r="AA335" s="18" t="str">
        <f t="shared" si="104"/>
        <v/>
      </c>
      <c r="AB335" s="15" t="str">
        <f t="shared" si="105"/>
        <v/>
      </c>
      <c r="AC335" s="15" t="str">
        <f t="shared" si="97"/>
        <v/>
      </c>
      <c r="AD335" s="15" t="str">
        <f t="shared" si="98"/>
        <v/>
      </c>
      <c r="AE335" s="121"/>
      <c r="AF335" s="8"/>
      <c r="AG335" s="13"/>
      <c r="AH335" s="13"/>
      <c r="AI335" s="13"/>
      <c r="AJ335" s="13"/>
      <c r="AO335" s="13"/>
      <c r="BR335" s="13"/>
      <c r="BS335" s="122"/>
      <c r="BT335" s="122"/>
      <c r="BX335" s="13"/>
      <c r="BY335" s="122"/>
      <c r="BZ335" s="122"/>
      <c r="CO335" s="144"/>
      <c r="CP335" s="145"/>
    </row>
    <row r="336" spans="1:94" s="57" customFormat="1" ht="31.5" customHeight="1" x14ac:dyDescent="0.25">
      <c r="A336" s="118"/>
      <c r="B336" s="118"/>
      <c r="C336" s="118"/>
      <c r="D336" s="118"/>
      <c r="E336" s="118"/>
      <c r="F336" s="118"/>
      <c r="G336" s="118"/>
      <c r="H336" s="118"/>
      <c r="I336" s="118"/>
      <c r="J336" s="18" t="str">
        <f t="shared" si="106"/>
        <v/>
      </c>
      <c r="K336" s="18" t="str">
        <f t="shared" si="107"/>
        <v/>
      </c>
      <c r="L336" s="151"/>
      <c r="M336" s="151"/>
      <c r="N336" s="119"/>
      <c r="O336" s="120" t="str">
        <f t="shared" si="94"/>
        <v/>
      </c>
      <c r="P336" s="119"/>
      <c r="Q336" s="15" t="str">
        <f t="shared" si="99"/>
        <v/>
      </c>
      <c r="R336" s="15" t="str">
        <f>IF('2014 Quote Calculator'!$AB336="-","-",IF('2014 Quote Calculator'!$AB336="","",ROUNDUP(IF(OR('2014 Quote Calculator'!$E336=$CF$6,'2014 Quote Calculator'!$E336=$CG$6,'2014 Quote Calculator'!$E336=$CH$6,'2014 Quote Calculator'!$E336=$CI$6),'2014 Quote Calculator'!$AB336,(1-$L336)*'2014 Quote Calculator'!$AB336),2)))</f>
        <v/>
      </c>
      <c r="S336" s="15" t="str">
        <f t="shared" si="100"/>
        <v/>
      </c>
      <c r="T336" s="15" t="str">
        <f>IF('2014 Quote Calculator'!$AD336="-","-",IF('2014 Quote Calculator'!$AD336="","",ROUNDUP(IF(OR('2014 Quote Calculator'!$H336=$CF$6,'2014 Quote Calculator'!$H336=$CG$6,'2014 Quote Calculator'!$H336=$CH$6,'2014 Quote Calculator'!$H336=$CI$6),'2014 Quote Calculator'!$AD336,(1-$L336)*'2014 Quote Calculator'!$AD336),2)))</f>
        <v/>
      </c>
      <c r="U336" s="15" t="str">
        <f t="shared" si="101"/>
        <v/>
      </c>
      <c r="V336" s="132"/>
      <c r="W336" s="18" t="str">
        <f t="shared" si="102"/>
        <v/>
      </c>
      <c r="X336" s="18" t="str">
        <f t="shared" si="95"/>
        <v/>
      </c>
      <c r="Y336" s="18" t="str">
        <f t="shared" si="103"/>
        <v/>
      </c>
      <c r="Z336" s="18" t="str">
        <f t="shared" si="96"/>
        <v/>
      </c>
      <c r="AA336" s="18" t="str">
        <f t="shared" si="104"/>
        <v/>
      </c>
      <c r="AB336" s="15" t="str">
        <f t="shared" si="105"/>
        <v/>
      </c>
      <c r="AC336" s="15" t="str">
        <f t="shared" si="97"/>
        <v/>
      </c>
      <c r="AD336" s="15" t="str">
        <f t="shared" si="98"/>
        <v/>
      </c>
      <c r="AE336" s="121"/>
      <c r="AF336" s="8"/>
      <c r="AG336" s="13"/>
      <c r="AH336" s="13"/>
      <c r="AI336" s="13"/>
      <c r="AJ336" s="13"/>
      <c r="AO336" s="13"/>
      <c r="BR336" s="13"/>
      <c r="BS336" s="122"/>
      <c r="BT336" s="122"/>
      <c r="BX336" s="13"/>
      <c r="BY336" s="122"/>
      <c r="BZ336" s="122"/>
      <c r="CO336" s="144"/>
      <c r="CP336" s="145"/>
    </row>
    <row r="337" spans="1:94" s="57" customFormat="1" ht="31.5" customHeight="1" x14ac:dyDescent="0.25">
      <c r="A337" s="118"/>
      <c r="B337" s="118"/>
      <c r="C337" s="118"/>
      <c r="D337" s="118"/>
      <c r="E337" s="118"/>
      <c r="F337" s="118"/>
      <c r="G337" s="118"/>
      <c r="H337" s="118"/>
      <c r="I337" s="118"/>
      <c r="J337" s="18" t="str">
        <f t="shared" si="106"/>
        <v/>
      </c>
      <c r="K337" s="18" t="str">
        <f t="shared" si="107"/>
        <v/>
      </c>
      <c r="L337" s="151"/>
      <c r="M337" s="151"/>
      <c r="N337" s="119"/>
      <c r="O337" s="120" t="str">
        <f t="shared" si="94"/>
        <v/>
      </c>
      <c r="P337" s="119"/>
      <c r="Q337" s="15" t="str">
        <f t="shared" si="99"/>
        <v/>
      </c>
      <c r="R337" s="15" t="str">
        <f>IF('2014 Quote Calculator'!$AB337="-","-",IF('2014 Quote Calculator'!$AB337="","",ROUNDUP(IF(OR('2014 Quote Calculator'!$E337=$CF$6,'2014 Quote Calculator'!$E337=$CG$6,'2014 Quote Calculator'!$E337=$CH$6,'2014 Quote Calculator'!$E337=$CI$6),'2014 Quote Calculator'!$AB337,(1-$L337)*'2014 Quote Calculator'!$AB337),2)))</f>
        <v/>
      </c>
      <c r="S337" s="15" t="str">
        <f t="shared" si="100"/>
        <v/>
      </c>
      <c r="T337" s="15" t="str">
        <f>IF('2014 Quote Calculator'!$AD337="-","-",IF('2014 Quote Calculator'!$AD337="","",ROUNDUP(IF(OR('2014 Quote Calculator'!$H337=$CF$6,'2014 Quote Calculator'!$H337=$CG$6,'2014 Quote Calculator'!$H337=$CH$6,'2014 Quote Calculator'!$H337=$CI$6),'2014 Quote Calculator'!$AD337,(1-$L337)*'2014 Quote Calculator'!$AD337),2)))</f>
        <v/>
      </c>
      <c r="U337" s="15" t="str">
        <f t="shared" si="101"/>
        <v/>
      </c>
      <c r="V337" s="132"/>
      <c r="W337" s="18" t="str">
        <f t="shared" si="102"/>
        <v/>
      </c>
      <c r="X337" s="18" t="str">
        <f t="shared" si="95"/>
        <v/>
      </c>
      <c r="Y337" s="18" t="str">
        <f t="shared" si="103"/>
        <v/>
      </c>
      <c r="Z337" s="18" t="str">
        <f t="shared" si="96"/>
        <v/>
      </c>
      <c r="AA337" s="18" t="str">
        <f t="shared" si="104"/>
        <v/>
      </c>
      <c r="AB337" s="15" t="str">
        <f t="shared" si="105"/>
        <v/>
      </c>
      <c r="AC337" s="15" t="str">
        <f t="shared" si="97"/>
        <v/>
      </c>
      <c r="AD337" s="15" t="str">
        <f t="shared" si="98"/>
        <v/>
      </c>
      <c r="AE337" s="121"/>
      <c r="AF337" s="8"/>
      <c r="AG337" s="13"/>
      <c r="AH337" s="13"/>
      <c r="AI337" s="13"/>
      <c r="AJ337" s="13"/>
      <c r="AO337" s="13"/>
      <c r="BR337" s="13"/>
      <c r="BS337" s="122"/>
      <c r="BT337" s="122"/>
      <c r="BX337" s="13"/>
      <c r="BY337" s="122"/>
      <c r="BZ337" s="122"/>
      <c r="CO337" s="144"/>
      <c r="CP337" s="145"/>
    </row>
    <row r="338" spans="1:94" s="57" customFormat="1" ht="31.5" customHeight="1" x14ac:dyDescent="0.25">
      <c r="A338" s="118"/>
      <c r="B338" s="118"/>
      <c r="C338" s="118"/>
      <c r="D338" s="118"/>
      <c r="E338" s="118"/>
      <c r="F338" s="118"/>
      <c r="G338" s="118"/>
      <c r="H338" s="118"/>
      <c r="I338" s="118"/>
      <c r="J338" s="18" t="str">
        <f t="shared" si="106"/>
        <v/>
      </c>
      <c r="K338" s="18" t="str">
        <f t="shared" si="107"/>
        <v/>
      </c>
      <c r="L338" s="151"/>
      <c r="M338" s="151"/>
      <c r="N338" s="119"/>
      <c r="O338" s="120" t="str">
        <f t="shared" si="94"/>
        <v/>
      </c>
      <c r="P338" s="119"/>
      <c r="Q338" s="15" t="str">
        <f t="shared" si="99"/>
        <v/>
      </c>
      <c r="R338" s="15" t="str">
        <f>IF('2014 Quote Calculator'!$AB338="-","-",IF('2014 Quote Calculator'!$AB338="","",ROUNDUP(IF(OR('2014 Quote Calculator'!$E338=$CF$6,'2014 Quote Calculator'!$E338=$CG$6,'2014 Quote Calculator'!$E338=$CH$6,'2014 Quote Calculator'!$E338=$CI$6),'2014 Quote Calculator'!$AB338,(1-$L338)*'2014 Quote Calculator'!$AB338),2)))</f>
        <v/>
      </c>
      <c r="S338" s="15" t="str">
        <f t="shared" si="100"/>
        <v/>
      </c>
      <c r="T338" s="15" t="str">
        <f>IF('2014 Quote Calculator'!$AD338="-","-",IF('2014 Quote Calculator'!$AD338="","",ROUNDUP(IF(OR('2014 Quote Calculator'!$H338=$CF$6,'2014 Quote Calculator'!$H338=$CG$6,'2014 Quote Calculator'!$H338=$CH$6,'2014 Quote Calculator'!$H338=$CI$6),'2014 Quote Calculator'!$AD338,(1-$L338)*'2014 Quote Calculator'!$AD338),2)))</f>
        <v/>
      </c>
      <c r="U338" s="15" t="str">
        <f t="shared" si="101"/>
        <v/>
      </c>
      <c r="V338" s="132"/>
      <c r="W338" s="18" t="str">
        <f t="shared" si="102"/>
        <v/>
      </c>
      <c r="X338" s="18" t="str">
        <f t="shared" si="95"/>
        <v/>
      </c>
      <c r="Y338" s="18" t="str">
        <f t="shared" si="103"/>
        <v/>
      </c>
      <c r="Z338" s="18" t="str">
        <f t="shared" si="96"/>
        <v/>
      </c>
      <c r="AA338" s="18" t="str">
        <f t="shared" si="104"/>
        <v/>
      </c>
      <c r="AB338" s="15" t="str">
        <f t="shared" si="105"/>
        <v/>
      </c>
      <c r="AC338" s="15" t="str">
        <f t="shared" si="97"/>
        <v/>
      </c>
      <c r="AD338" s="15" t="str">
        <f t="shared" si="98"/>
        <v/>
      </c>
      <c r="AE338" s="121"/>
      <c r="AF338" s="8"/>
      <c r="AG338" s="13"/>
      <c r="AH338" s="13"/>
      <c r="AI338" s="13"/>
      <c r="AJ338" s="13"/>
      <c r="AO338" s="13"/>
      <c r="BR338" s="13"/>
      <c r="BS338" s="122"/>
      <c r="BT338" s="122"/>
      <c r="BX338" s="13"/>
      <c r="BY338" s="122"/>
      <c r="BZ338" s="122"/>
      <c r="CO338" s="144"/>
      <c r="CP338" s="145"/>
    </row>
    <row r="339" spans="1:94" s="57" customFormat="1" ht="31.5" customHeight="1" x14ac:dyDescent="0.25">
      <c r="A339" s="118"/>
      <c r="B339" s="118"/>
      <c r="C339" s="118"/>
      <c r="D339" s="118"/>
      <c r="E339" s="118"/>
      <c r="F339" s="118"/>
      <c r="G339" s="118"/>
      <c r="H339" s="118"/>
      <c r="I339" s="118"/>
      <c r="J339" s="18" t="str">
        <f t="shared" si="106"/>
        <v/>
      </c>
      <c r="K339" s="18" t="str">
        <f t="shared" si="107"/>
        <v/>
      </c>
      <c r="L339" s="151"/>
      <c r="M339" s="151"/>
      <c r="N339" s="119"/>
      <c r="O339" s="120" t="str">
        <f t="shared" si="94"/>
        <v/>
      </c>
      <c r="P339" s="119"/>
      <c r="Q339" s="15" t="str">
        <f t="shared" si="99"/>
        <v/>
      </c>
      <c r="R339" s="15" t="str">
        <f>IF('2014 Quote Calculator'!$AB339="-","-",IF('2014 Quote Calculator'!$AB339="","",ROUNDUP(IF(OR('2014 Quote Calculator'!$E339=$CF$6,'2014 Quote Calculator'!$E339=$CG$6,'2014 Quote Calculator'!$E339=$CH$6,'2014 Quote Calculator'!$E339=$CI$6),'2014 Quote Calculator'!$AB339,(1-$L339)*'2014 Quote Calculator'!$AB339),2)))</f>
        <v/>
      </c>
      <c r="S339" s="15" t="str">
        <f t="shared" si="100"/>
        <v/>
      </c>
      <c r="T339" s="15" t="str">
        <f>IF('2014 Quote Calculator'!$AD339="-","-",IF('2014 Quote Calculator'!$AD339="","",ROUNDUP(IF(OR('2014 Quote Calculator'!$H339=$CF$6,'2014 Quote Calculator'!$H339=$CG$6,'2014 Quote Calculator'!$H339=$CH$6,'2014 Quote Calculator'!$H339=$CI$6),'2014 Quote Calculator'!$AD339,(1-$L339)*'2014 Quote Calculator'!$AD339),2)))</f>
        <v/>
      </c>
      <c r="U339" s="15" t="str">
        <f t="shared" si="101"/>
        <v/>
      </c>
      <c r="V339" s="132"/>
      <c r="W339" s="18" t="str">
        <f t="shared" si="102"/>
        <v/>
      </c>
      <c r="X339" s="18" t="str">
        <f t="shared" si="95"/>
        <v/>
      </c>
      <c r="Y339" s="18" t="str">
        <f t="shared" si="103"/>
        <v/>
      </c>
      <c r="Z339" s="18" t="str">
        <f t="shared" si="96"/>
        <v/>
      </c>
      <c r="AA339" s="18" t="str">
        <f t="shared" si="104"/>
        <v/>
      </c>
      <c r="AB339" s="15" t="str">
        <f t="shared" si="105"/>
        <v/>
      </c>
      <c r="AC339" s="15" t="str">
        <f t="shared" si="97"/>
        <v/>
      </c>
      <c r="AD339" s="15" t="str">
        <f t="shared" si="98"/>
        <v/>
      </c>
      <c r="AE339" s="121"/>
      <c r="AF339" s="8"/>
      <c r="AG339" s="13"/>
      <c r="AH339" s="13"/>
      <c r="AI339" s="13"/>
      <c r="AJ339" s="13"/>
      <c r="AO339" s="13"/>
      <c r="BR339" s="13"/>
      <c r="BS339" s="122"/>
      <c r="BT339" s="122"/>
      <c r="BX339" s="13"/>
      <c r="BY339" s="122"/>
      <c r="BZ339" s="122"/>
      <c r="CO339" s="144"/>
      <c r="CP339" s="145"/>
    </row>
    <row r="340" spans="1:94" s="57" customFormat="1" ht="31.5" customHeight="1" x14ac:dyDescent="0.25">
      <c r="A340" s="118"/>
      <c r="B340" s="118"/>
      <c r="C340" s="118"/>
      <c r="D340" s="118"/>
      <c r="E340" s="118"/>
      <c r="F340" s="118"/>
      <c r="G340" s="118"/>
      <c r="H340" s="118"/>
      <c r="I340" s="118"/>
      <c r="J340" s="18" t="str">
        <f t="shared" si="106"/>
        <v/>
      </c>
      <c r="K340" s="18" t="str">
        <f t="shared" si="107"/>
        <v/>
      </c>
      <c r="L340" s="151"/>
      <c r="M340" s="151"/>
      <c r="N340" s="119"/>
      <c r="O340" s="120" t="str">
        <f t="shared" si="94"/>
        <v/>
      </c>
      <c r="P340" s="119"/>
      <c r="Q340" s="15" t="str">
        <f t="shared" si="99"/>
        <v/>
      </c>
      <c r="R340" s="15" t="str">
        <f>IF('2014 Quote Calculator'!$AB340="-","-",IF('2014 Quote Calculator'!$AB340="","",ROUNDUP(IF(OR('2014 Quote Calculator'!$E340=$CF$6,'2014 Quote Calculator'!$E340=$CG$6,'2014 Quote Calculator'!$E340=$CH$6,'2014 Quote Calculator'!$E340=$CI$6),'2014 Quote Calculator'!$AB340,(1-$L340)*'2014 Quote Calculator'!$AB340),2)))</f>
        <v/>
      </c>
      <c r="S340" s="15" t="str">
        <f t="shared" si="100"/>
        <v/>
      </c>
      <c r="T340" s="15" t="str">
        <f>IF('2014 Quote Calculator'!$AD340="-","-",IF('2014 Quote Calculator'!$AD340="","",ROUNDUP(IF(OR('2014 Quote Calculator'!$H340=$CF$6,'2014 Quote Calculator'!$H340=$CG$6,'2014 Quote Calculator'!$H340=$CH$6,'2014 Quote Calculator'!$H340=$CI$6),'2014 Quote Calculator'!$AD340,(1-$L340)*'2014 Quote Calculator'!$AD340),2)))</f>
        <v/>
      </c>
      <c r="U340" s="15" t="str">
        <f t="shared" si="101"/>
        <v/>
      </c>
      <c r="V340" s="132"/>
      <c r="W340" s="18" t="str">
        <f t="shared" si="102"/>
        <v/>
      </c>
      <c r="X340" s="18" t="str">
        <f t="shared" si="95"/>
        <v/>
      </c>
      <c r="Y340" s="18" t="str">
        <f t="shared" si="103"/>
        <v/>
      </c>
      <c r="Z340" s="18" t="str">
        <f t="shared" si="96"/>
        <v/>
      </c>
      <c r="AA340" s="18" t="str">
        <f t="shared" si="104"/>
        <v/>
      </c>
      <c r="AB340" s="15" t="str">
        <f t="shared" si="105"/>
        <v/>
      </c>
      <c r="AC340" s="15" t="str">
        <f t="shared" si="97"/>
        <v/>
      </c>
      <c r="AD340" s="15" t="str">
        <f t="shared" si="98"/>
        <v/>
      </c>
      <c r="AE340" s="121"/>
      <c r="AF340" s="8"/>
      <c r="AG340" s="13"/>
      <c r="AH340" s="13"/>
      <c r="AI340" s="13"/>
      <c r="AJ340" s="13"/>
      <c r="AO340" s="13"/>
      <c r="BR340" s="13"/>
      <c r="BS340" s="122"/>
      <c r="BT340" s="122"/>
      <c r="BX340" s="13"/>
      <c r="BY340" s="122"/>
      <c r="BZ340" s="122"/>
      <c r="CO340" s="144"/>
      <c r="CP340" s="145"/>
    </row>
    <row r="341" spans="1:94" s="57" customFormat="1" ht="31.5" customHeight="1" x14ac:dyDescent="0.25">
      <c r="A341" s="118"/>
      <c r="B341" s="118"/>
      <c r="C341" s="118"/>
      <c r="D341" s="118"/>
      <c r="E341" s="118"/>
      <c r="F341" s="118"/>
      <c r="G341" s="118"/>
      <c r="H341" s="118"/>
      <c r="I341" s="118"/>
      <c r="J341" s="18" t="str">
        <f t="shared" si="106"/>
        <v/>
      </c>
      <c r="K341" s="18" t="str">
        <f t="shared" si="107"/>
        <v/>
      </c>
      <c r="L341" s="151"/>
      <c r="M341" s="151"/>
      <c r="N341" s="119"/>
      <c r="O341" s="120" t="str">
        <f t="shared" si="94"/>
        <v/>
      </c>
      <c r="P341" s="119"/>
      <c r="Q341" s="15" t="str">
        <f t="shared" si="99"/>
        <v/>
      </c>
      <c r="R341" s="15" t="str">
        <f>IF('2014 Quote Calculator'!$AB341="-","-",IF('2014 Quote Calculator'!$AB341="","",ROUNDUP(IF(OR('2014 Quote Calculator'!$E341=$CF$6,'2014 Quote Calculator'!$E341=$CG$6,'2014 Quote Calculator'!$E341=$CH$6,'2014 Quote Calculator'!$E341=$CI$6),'2014 Quote Calculator'!$AB341,(1-$L341)*'2014 Quote Calculator'!$AB341),2)))</f>
        <v/>
      </c>
      <c r="S341" s="15" t="str">
        <f t="shared" si="100"/>
        <v/>
      </c>
      <c r="T341" s="15" t="str">
        <f>IF('2014 Quote Calculator'!$AD341="-","-",IF('2014 Quote Calculator'!$AD341="","",ROUNDUP(IF(OR('2014 Quote Calculator'!$H341=$CF$6,'2014 Quote Calculator'!$H341=$CG$6,'2014 Quote Calculator'!$H341=$CH$6,'2014 Quote Calculator'!$H341=$CI$6),'2014 Quote Calculator'!$AD341,(1-$L341)*'2014 Quote Calculator'!$AD341),2)))</f>
        <v/>
      </c>
      <c r="U341" s="15" t="str">
        <f t="shared" si="101"/>
        <v/>
      </c>
      <c r="V341" s="132"/>
      <c r="W341" s="18" t="str">
        <f t="shared" si="102"/>
        <v/>
      </c>
      <c r="X341" s="18" t="str">
        <f t="shared" si="95"/>
        <v/>
      </c>
      <c r="Y341" s="18" t="str">
        <f t="shared" si="103"/>
        <v/>
      </c>
      <c r="Z341" s="18" t="str">
        <f t="shared" si="96"/>
        <v/>
      </c>
      <c r="AA341" s="18" t="str">
        <f t="shared" si="104"/>
        <v/>
      </c>
      <c r="AB341" s="15" t="str">
        <f t="shared" si="105"/>
        <v/>
      </c>
      <c r="AC341" s="15" t="str">
        <f t="shared" si="97"/>
        <v/>
      </c>
      <c r="AD341" s="15" t="str">
        <f t="shared" si="98"/>
        <v/>
      </c>
      <c r="AE341" s="121"/>
      <c r="AF341" s="8"/>
      <c r="AG341" s="13"/>
      <c r="AH341" s="13"/>
      <c r="AI341" s="13"/>
      <c r="AJ341" s="13"/>
      <c r="AO341" s="13"/>
      <c r="BR341" s="13"/>
      <c r="BS341" s="122"/>
      <c r="BT341" s="122"/>
      <c r="BX341" s="13"/>
      <c r="BY341" s="122"/>
      <c r="BZ341" s="122"/>
      <c r="CO341" s="144"/>
      <c r="CP341" s="145"/>
    </row>
    <row r="342" spans="1:94" s="57" customFormat="1" ht="31.5" customHeight="1" x14ac:dyDescent="0.25">
      <c r="A342" s="118"/>
      <c r="B342" s="118"/>
      <c r="C342" s="118"/>
      <c r="D342" s="118"/>
      <c r="E342" s="118"/>
      <c r="F342" s="118"/>
      <c r="G342" s="118"/>
      <c r="H342" s="118"/>
      <c r="I342" s="118"/>
      <c r="J342" s="18" t="str">
        <f t="shared" si="106"/>
        <v/>
      </c>
      <c r="K342" s="18" t="str">
        <f t="shared" si="107"/>
        <v/>
      </c>
      <c r="L342" s="151"/>
      <c r="M342" s="151"/>
      <c r="N342" s="119"/>
      <c r="O342" s="120" t="str">
        <f t="shared" si="94"/>
        <v/>
      </c>
      <c r="P342" s="119"/>
      <c r="Q342" s="15" t="str">
        <f t="shared" si="99"/>
        <v/>
      </c>
      <c r="R342" s="15" t="str">
        <f>IF('2014 Quote Calculator'!$AB342="-","-",IF('2014 Quote Calculator'!$AB342="","",ROUNDUP(IF(OR('2014 Quote Calculator'!$E342=$CF$6,'2014 Quote Calculator'!$E342=$CG$6,'2014 Quote Calculator'!$E342=$CH$6,'2014 Quote Calculator'!$E342=$CI$6),'2014 Quote Calculator'!$AB342,(1-$L342)*'2014 Quote Calculator'!$AB342),2)))</f>
        <v/>
      </c>
      <c r="S342" s="15" t="str">
        <f t="shared" si="100"/>
        <v/>
      </c>
      <c r="T342" s="15" t="str">
        <f>IF('2014 Quote Calculator'!$AD342="-","-",IF('2014 Quote Calculator'!$AD342="","",ROUNDUP(IF(OR('2014 Quote Calculator'!$H342=$CF$6,'2014 Quote Calculator'!$H342=$CG$6,'2014 Quote Calculator'!$H342=$CH$6,'2014 Quote Calculator'!$H342=$CI$6),'2014 Quote Calculator'!$AD342,(1-$L342)*'2014 Quote Calculator'!$AD342),2)))</f>
        <v/>
      </c>
      <c r="U342" s="15" t="str">
        <f t="shared" si="101"/>
        <v/>
      </c>
      <c r="V342" s="132"/>
      <c r="W342" s="18" t="str">
        <f t="shared" si="102"/>
        <v/>
      </c>
      <c r="X342" s="18" t="str">
        <f t="shared" si="95"/>
        <v/>
      </c>
      <c r="Y342" s="18" t="str">
        <f t="shared" si="103"/>
        <v/>
      </c>
      <c r="Z342" s="18" t="str">
        <f t="shared" si="96"/>
        <v/>
      </c>
      <c r="AA342" s="18" t="str">
        <f t="shared" si="104"/>
        <v/>
      </c>
      <c r="AB342" s="15" t="str">
        <f t="shared" si="105"/>
        <v/>
      </c>
      <c r="AC342" s="15" t="str">
        <f t="shared" si="97"/>
        <v/>
      </c>
      <c r="AD342" s="15" t="str">
        <f t="shared" si="98"/>
        <v/>
      </c>
      <c r="AE342" s="121"/>
      <c r="AF342" s="8"/>
      <c r="AG342" s="13"/>
      <c r="AH342" s="13"/>
      <c r="AI342" s="13"/>
      <c r="AJ342" s="13"/>
      <c r="AO342" s="13"/>
      <c r="BR342" s="13"/>
      <c r="BS342" s="122"/>
      <c r="BT342" s="122"/>
      <c r="BX342" s="13"/>
      <c r="BY342" s="122"/>
      <c r="BZ342" s="122"/>
      <c r="CO342" s="144"/>
      <c r="CP342" s="145"/>
    </row>
    <row r="343" spans="1:94" s="57" customFormat="1" ht="31.5" customHeight="1" x14ac:dyDescent="0.25">
      <c r="A343" s="118"/>
      <c r="B343" s="118"/>
      <c r="C343" s="118"/>
      <c r="D343" s="118"/>
      <c r="E343" s="118"/>
      <c r="F343" s="118"/>
      <c r="G343" s="118"/>
      <c r="H343" s="118"/>
      <c r="I343" s="118"/>
      <c r="J343" s="18" t="str">
        <f t="shared" si="106"/>
        <v/>
      </c>
      <c r="K343" s="18" t="str">
        <f t="shared" si="107"/>
        <v/>
      </c>
      <c r="L343" s="151"/>
      <c r="M343" s="151"/>
      <c r="N343" s="119"/>
      <c r="O343" s="120" t="str">
        <f t="shared" si="94"/>
        <v/>
      </c>
      <c r="P343" s="119"/>
      <c r="Q343" s="15" t="str">
        <f t="shared" si="99"/>
        <v/>
      </c>
      <c r="R343" s="15" t="str">
        <f>IF('2014 Quote Calculator'!$AB343="-","-",IF('2014 Quote Calculator'!$AB343="","",ROUNDUP(IF(OR('2014 Quote Calculator'!$E343=$CF$6,'2014 Quote Calculator'!$E343=$CG$6,'2014 Quote Calculator'!$E343=$CH$6,'2014 Quote Calculator'!$E343=$CI$6),'2014 Quote Calculator'!$AB343,(1-$L343)*'2014 Quote Calculator'!$AB343),2)))</f>
        <v/>
      </c>
      <c r="S343" s="15" t="str">
        <f t="shared" si="100"/>
        <v/>
      </c>
      <c r="T343" s="15" t="str">
        <f>IF('2014 Quote Calculator'!$AD343="-","-",IF('2014 Quote Calculator'!$AD343="","",ROUNDUP(IF(OR('2014 Quote Calculator'!$H343=$CF$6,'2014 Quote Calculator'!$H343=$CG$6,'2014 Quote Calculator'!$H343=$CH$6,'2014 Quote Calculator'!$H343=$CI$6),'2014 Quote Calculator'!$AD343,(1-$L343)*'2014 Quote Calculator'!$AD343),2)))</f>
        <v/>
      </c>
      <c r="U343" s="15" t="str">
        <f t="shared" si="101"/>
        <v/>
      </c>
      <c r="V343" s="132"/>
      <c r="W343" s="18" t="str">
        <f t="shared" si="102"/>
        <v/>
      </c>
      <c r="X343" s="18" t="str">
        <f t="shared" si="95"/>
        <v/>
      </c>
      <c r="Y343" s="18" t="str">
        <f t="shared" si="103"/>
        <v/>
      </c>
      <c r="Z343" s="18" t="str">
        <f t="shared" si="96"/>
        <v/>
      </c>
      <c r="AA343" s="18" t="str">
        <f t="shared" si="104"/>
        <v/>
      </c>
      <c r="AB343" s="15" t="str">
        <f t="shared" si="105"/>
        <v/>
      </c>
      <c r="AC343" s="15" t="str">
        <f t="shared" si="97"/>
        <v/>
      </c>
      <c r="AD343" s="15" t="str">
        <f t="shared" si="98"/>
        <v/>
      </c>
      <c r="AE343" s="121"/>
      <c r="AF343" s="8"/>
      <c r="AG343" s="13"/>
      <c r="AH343" s="13"/>
      <c r="AI343" s="13"/>
      <c r="AJ343" s="13"/>
      <c r="AO343" s="13"/>
      <c r="BR343" s="13"/>
      <c r="BS343" s="122"/>
      <c r="BT343" s="122"/>
      <c r="BX343" s="13"/>
      <c r="BY343" s="122"/>
      <c r="BZ343" s="122"/>
      <c r="CO343" s="144"/>
      <c r="CP343" s="145"/>
    </row>
    <row r="344" spans="1:94" s="57" customFormat="1" ht="31.5" customHeight="1" x14ac:dyDescent="0.25">
      <c r="A344" s="118"/>
      <c r="B344" s="118"/>
      <c r="C344" s="118"/>
      <c r="D344" s="118"/>
      <c r="E344" s="118"/>
      <c r="F344" s="118"/>
      <c r="G344" s="118"/>
      <c r="H344" s="118"/>
      <c r="I344" s="118"/>
      <c r="J344" s="18" t="str">
        <f t="shared" si="106"/>
        <v/>
      </c>
      <c r="K344" s="18" t="str">
        <f t="shared" si="107"/>
        <v/>
      </c>
      <c r="L344" s="151"/>
      <c r="M344" s="151"/>
      <c r="N344" s="119"/>
      <c r="O344" s="120" t="str">
        <f t="shared" si="94"/>
        <v/>
      </c>
      <c r="P344" s="119"/>
      <c r="Q344" s="15" t="str">
        <f t="shared" si="99"/>
        <v/>
      </c>
      <c r="R344" s="15" t="str">
        <f>IF('2014 Quote Calculator'!$AB344="-","-",IF('2014 Quote Calculator'!$AB344="","",ROUNDUP(IF(OR('2014 Quote Calculator'!$E344=$CF$6,'2014 Quote Calculator'!$E344=$CG$6,'2014 Quote Calculator'!$E344=$CH$6,'2014 Quote Calculator'!$E344=$CI$6),'2014 Quote Calculator'!$AB344,(1-$L344)*'2014 Quote Calculator'!$AB344),2)))</f>
        <v/>
      </c>
      <c r="S344" s="15" t="str">
        <f t="shared" si="100"/>
        <v/>
      </c>
      <c r="T344" s="15" t="str">
        <f>IF('2014 Quote Calculator'!$AD344="-","-",IF('2014 Quote Calculator'!$AD344="","",ROUNDUP(IF(OR('2014 Quote Calculator'!$H344=$CF$6,'2014 Quote Calculator'!$H344=$CG$6,'2014 Quote Calculator'!$H344=$CH$6,'2014 Quote Calculator'!$H344=$CI$6),'2014 Quote Calculator'!$AD344,(1-$L344)*'2014 Quote Calculator'!$AD344),2)))</f>
        <v/>
      </c>
      <c r="U344" s="15" t="str">
        <f t="shared" si="101"/>
        <v/>
      </c>
      <c r="V344" s="132"/>
      <c r="W344" s="18" t="str">
        <f t="shared" si="102"/>
        <v/>
      </c>
      <c r="X344" s="18" t="str">
        <f t="shared" si="95"/>
        <v/>
      </c>
      <c r="Y344" s="18" t="str">
        <f t="shared" si="103"/>
        <v/>
      </c>
      <c r="Z344" s="18" t="str">
        <f t="shared" si="96"/>
        <v/>
      </c>
      <c r="AA344" s="18" t="str">
        <f t="shared" si="104"/>
        <v/>
      </c>
      <c r="AB344" s="15" t="str">
        <f t="shared" si="105"/>
        <v/>
      </c>
      <c r="AC344" s="15" t="str">
        <f t="shared" si="97"/>
        <v/>
      </c>
      <c r="AD344" s="15" t="str">
        <f t="shared" si="98"/>
        <v/>
      </c>
      <c r="AE344" s="121"/>
      <c r="AF344" s="8"/>
      <c r="AG344" s="13"/>
      <c r="AH344" s="13"/>
      <c r="AI344" s="13"/>
      <c r="AJ344" s="13"/>
      <c r="AO344" s="13"/>
      <c r="BR344" s="13"/>
      <c r="BS344" s="122"/>
      <c r="BT344" s="122"/>
      <c r="BX344" s="13"/>
      <c r="BY344" s="122"/>
      <c r="BZ344" s="122"/>
      <c r="CO344" s="144"/>
      <c r="CP344" s="145"/>
    </row>
    <row r="345" spans="1:94" s="57" customFormat="1" ht="31.5" customHeight="1" x14ac:dyDescent="0.25">
      <c r="A345" s="118"/>
      <c r="B345" s="118"/>
      <c r="C345" s="118"/>
      <c r="D345" s="118"/>
      <c r="E345" s="118"/>
      <c r="F345" s="118"/>
      <c r="G345" s="118"/>
      <c r="H345" s="118"/>
      <c r="I345" s="118"/>
      <c r="J345" s="18" t="str">
        <f t="shared" si="106"/>
        <v/>
      </c>
      <c r="K345" s="18" t="str">
        <f t="shared" si="107"/>
        <v/>
      </c>
      <c r="L345" s="151"/>
      <c r="M345" s="151"/>
      <c r="N345" s="119"/>
      <c r="O345" s="120" t="str">
        <f t="shared" si="94"/>
        <v/>
      </c>
      <c r="P345" s="119"/>
      <c r="Q345" s="15" t="str">
        <f t="shared" si="99"/>
        <v/>
      </c>
      <c r="R345" s="15" t="str">
        <f>IF('2014 Quote Calculator'!$AB345="-","-",IF('2014 Quote Calculator'!$AB345="","",ROUNDUP(IF(OR('2014 Quote Calculator'!$E345=$CF$6,'2014 Quote Calculator'!$E345=$CG$6,'2014 Quote Calculator'!$E345=$CH$6,'2014 Quote Calculator'!$E345=$CI$6),'2014 Quote Calculator'!$AB345,(1-$L345)*'2014 Quote Calculator'!$AB345),2)))</f>
        <v/>
      </c>
      <c r="S345" s="15" t="str">
        <f t="shared" si="100"/>
        <v/>
      </c>
      <c r="T345" s="15" t="str">
        <f>IF('2014 Quote Calculator'!$AD345="-","-",IF('2014 Quote Calculator'!$AD345="","",ROUNDUP(IF(OR('2014 Quote Calculator'!$H345=$CF$6,'2014 Quote Calculator'!$H345=$CG$6,'2014 Quote Calculator'!$H345=$CH$6,'2014 Quote Calculator'!$H345=$CI$6),'2014 Quote Calculator'!$AD345,(1-$L345)*'2014 Quote Calculator'!$AD345),2)))</f>
        <v/>
      </c>
      <c r="U345" s="15" t="str">
        <f t="shared" si="101"/>
        <v/>
      </c>
      <c r="V345" s="132"/>
      <c r="W345" s="18" t="str">
        <f t="shared" si="102"/>
        <v/>
      </c>
      <c r="X345" s="18" t="str">
        <f t="shared" si="95"/>
        <v/>
      </c>
      <c r="Y345" s="18" t="str">
        <f t="shared" si="103"/>
        <v/>
      </c>
      <c r="Z345" s="18" t="str">
        <f t="shared" si="96"/>
        <v/>
      </c>
      <c r="AA345" s="18" t="str">
        <f t="shared" si="104"/>
        <v/>
      </c>
      <c r="AB345" s="15" t="str">
        <f t="shared" si="105"/>
        <v/>
      </c>
      <c r="AC345" s="15" t="str">
        <f t="shared" si="97"/>
        <v/>
      </c>
      <c r="AD345" s="15" t="str">
        <f t="shared" si="98"/>
        <v/>
      </c>
      <c r="AE345" s="121"/>
      <c r="AF345" s="8"/>
      <c r="AG345" s="13"/>
      <c r="AH345" s="13"/>
      <c r="AI345" s="13"/>
      <c r="AJ345" s="13"/>
      <c r="AO345" s="13"/>
      <c r="BR345" s="13"/>
      <c r="BS345" s="122"/>
      <c r="BT345" s="122"/>
      <c r="BX345" s="13"/>
      <c r="BY345" s="122"/>
      <c r="BZ345" s="122"/>
      <c r="CO345" s="144"/>
      <c r="CP345" s="145"/>
    </row>
    <row r="346" spans="1:94" s="57" customFormat="1" ht="31.5" customHeight="1" x14ac:dyDescent="0.25">
      <c r="A346" s="118"/>
      <c r="B346" s="118"/>
      <c r="C346" s="118"/>
      <c r="D346" s="118"/>
      <c r="E346" s="118"/>
      <c r="F346" s="118"/>
      <c r="G346" s="118"/>
      <c r="H346" s="118"/>
      <c r="I346" s="118"/>
      <c r="J346" s="18" t="str">
        <f t="shared" si="106"/>
        <v/>
      </c>
      <c r="K346" s="18" t="str">
        <f t="shared" si="107"/>
        <v/>
      </c>
      <c r="L346" s="151"/>
      <c r="M346" s="151"/>
      <c r="N346" s="119"/>
      <c r="O346" s="120" t="str">
        <f t="shared" si="94"/>
        <v/>
      </c>
      <c r="P346" s="119"/>
      <c r="Q346" s="15" t="str">
        <f t="shared" si="99"/>
        <v/>
      </c>
      <c r="R346" s="15" t="str">
        <f>IF('2014 Quote Calculator'!$AB346="-","-",IF('2014 Quote Calculator'!$AB346="","",ROUNDUP(IF(OR('2014 Quote Calculator'!$E346=$CF$6,'2014 Quote Calculator'!$E346=$CG$6,'2014 Quote Calculator'!$E346=$CH$6,'2014 Quote Calculator'!$E346=$CI$6),'2014 Quote Calculator'!$AB346,(1-$L346)*'2014 Quote Calculator'!$AB346),2)))</f>
        <v/>
      </c>
      <c r="S346" s="15" t="str">
        <f t="shared" si="100"/>
        <v/>
      </c>
      <c r="T346" s="15" t="str">
        <f>IF('2014 Quote Calculator'!$AD346="-","-",IF('2014 Quote Calculator'!$AD346="","",ROUNDUP(IF(OR('2014 Quote Calculator'!$H346=$CF$6,'2014 Quote Calculator'!$H346=$CG$6,'2014 Quote Calculator'!$H346=$CH$6,'2014 Quote Calculator'!$H346=$CI$6),'2014 Quote Calculator'!$AD346,(1-$L346)*'2014 Quote Calculator'!$AD346),2)))</f>
        <v/>
      </c>
      <c r="U346" s="15" t="str">
        <f t="shared" si="101"/>
        <v/>
      </c>
      <c r="V346" s="132"/>
      <c r="W346" s="18" t="str">
        <f t="shared" si="102"/>
        <v/>
      </c>
      <c r="X346" s="18" t="str">
        <f t="shared" si="95"/>
        <v/>
      </c>
      <c r="Y346" s="18" t="str">
        <f t="shared" si="103"/>
        <v/>
      </c>
      <c r="Z346" s="18" t="str">
        <f t="shared" si="96"/>
        <v/>
      </c>
      <c r="AA346" s="18" t="str">
        <f t="shared" si="104"/>
        <v/>
      </c>
      <c r="AB346" s="15" t="str">
        <f t="shared" si="105"/>
        <v/>
      </c>
      <c r="AC346" s="15" t="str">
        <f t="shared" si="97"/>
        <v/>
      </c>
      <c r="AD346" s="15" t="str">
        <f t="shared" si="98"/>
        <v/>
      </c>
      <c r="AE346" s="121"/>
      <c r="AF346" s="8"/>
      <c r="AG346" s="13"/>
      <c r="AH346" s="13"/>
      <c r="AI346" s="13"/>
      <c r="AJ346" s="13"/>
      <c r="AO346" s="13"/>
      <c r="BR346" s="13"/>
      <c r="BS346" s="122"/>
      <c r="BT346" s="122"/>
      <c r="BX346" s="13"/>
      <c r="BY346" s="122"/>
      <c r="BZ346" s="122"/>
      <c r="CO346" s="144"/>
      <c r="CP346" s="145"/>
    </row>
    <row r="347" spans="1:94" s="57" customFormat="1" ht="31.5" customHeight="1" x14ac:dyDescent="0.25">
      <c r="A347" s="118"/>
      <c r="B347" s="118"/>
      <c r="C347" s="118"/>
      <c r="D347" s="118"/>
      <c r="E347" s="118"/>
      <c r="F347" s="118"/>
      <c r="G347" s="118"/>
      <c r="H347" s="118"/>
      <c r="I347" s="118"/>
      <c r="J347" s="18" t="str">
        <f t="shared" si="106"/>
        <v/>
      </c>
      <c r="K347" s="18" t="str">
        <f t="shared" si="107"/>
        <v/>
      </c>
      <c r="L347" s="151"/>
      <c r="M347" s="151"/>
      <c r="N347" s="119"/>
      <c r="O347" s="120" t="str">
        <f t="shared" si="94"/>
        <v/>
      </c>
      <c r="P347" s="119"/>
      <c r="Q347" s="15" t="str">
        <f t="shared" si="99"/>
        <v/>
      </c>
      <c r="R347" s="15" t="str">
        <f>IF('2014 Quote Calculator'!$AB347="-","-",IF('2014 Quote Calculator'!$AB347="","",ROUNDUP(IF(OR('2014 Quote Calculator'!$E347=$CF$6,'2014 Quote Calculator'!$E347=$CG$6,'2014 Quote Calculator'!$E347=$CH$6,'2014 Quote Calculator'!$E347=$CI$6),'2014 Quote Calculator'!$AB347,(1-$L347)*'2014 Quote Calculator'!$AB347),2)))</f>
        <v/>
      </c>
      <c r="S347" s="15" t="str">
        <f t="shared" si="100"/>
        <v/>
      </c>
      <c r="T347" s="15" t="str">
        <f>IF('2014 Quote Calculator'!$AD347="-","-",IF('2014 Quote Calculator'!$AD347="","",ROUNDUP(IF(OR('2014 Quote Calculator'!$H347=$CF$6,'2014 Quote Calculator'!$H347=$CG$6,'2014 Quote Calculator'!$H347=$CH$6,'2014 Quote Calculator'!$H347=$CI$6),'2014 Quote Calculator'!$AD347,(1-$L347)*'2014 Quote Calculator'!$AD347),2)))</f>
        <v/>
      </c>
      <c r="U347" s="15" t="str">
        <f t="shared" si="101"/>
        <v/>
      </c>
      <c r="V347" s="132"/>
      <c r="W347" s="18" t="str">
        <f t="shared" si="102"/>
        <v/>
      </c>
      <c r="X347" s="18" t="str">
        <f t="shared" si="95"/>
        <v/>
      </c>
      <c r="Y347" s="18" t="str">
        <f t="shared" si="103"/>
        <v/>
      </c>
      <c r="Z347" s="18" t="str">
        <f t="shared" si="96"/>
        <v/>
      </c>
      <c r="AA347" s="18" t="str">
        <f t="shared" si="104"/>
        <v/>
      </c>
      <c r="AB347" s="15" t="str">
        <f t="shared" si="105"/>
        <v/>
      </c>
      <c r="AC347" s="15" t="str">
        <f t="shared" si="97"/>
        <v/>
      </c>
      <c r="AD347" s="15" t="str">
        <f t="shared" si="98"/>
        <v/>
      </c>
      <c r="AE347" s="121"/>
      <c r="AF347" s="8"/>
      <c r="AG347" s="13"/>
      <c r="AH347" s="13"/>
      <c r="AI347" s="13"/>
      <c r="AJ347" s="13"/>
      <c r="AO347" s="13"/>
      <c r="BR347" s="13"/>
      <c r="BS347" s="122"/>
      <c r="BT347" s="122"/>
      <c r="BX347" s="13"/>
      <c r="BY347" s="122"/>
      <c r="BZ347" s="122"/>
      <c r="CO347" s="144"/>
      <c r="CP347" s="145"/>
    </row>
    <row r="348" spans="1:94" s="57" customFormat="1" ht="31.5" customHeight="1" x14ac:dyDescent="0.25">
      <c r="A348" s="118"/>
      <c r="B348" s="118"/>
      <c r="C348" s="118"/>
      <c r="D348" s="118"/>
      <c r="E348" s="118"/>
      <c r="F348" s="118"/>
      <c r="G348" s="118"/>
      <c r="H348" s="118"/>
      <c r="I348" s="118"/>
      <c r="J348" s="18" t="str">
        <f t="shared" si="106"/>
        <v/>
      </c>
      <c r="K348" s="18" t="str">
        <f t="shared" si="107"/>
        <v/>
      </c>
      <c r="L348" s="151"/>
      <c r="M348" s="151"/>
      <c r="N348" s="119"/>
      <c r="O348" s="120" t="str">
        <f t="shared" si="94"/>
        <v/>
      </c>
      <c r="P348" s="119"/>
      <c r="Q348" s="15" t="str">
        <f t="shared" si="99"/>
        <v/>
      </c>
      <c r="R348" s="15" t="str">
        <f>IF('2014 Quote Calculator'!$AB348="-","-",IF('2014 Quote Calculator'!$AB348="","",ROUNDUP(IF(OR('2014 Quote Calculator'!$E348=$CF$6,'2014 Quote Calculator'!$E348=$CG$6,'2014 Quote Calculator'!$E348=$CH$6,'2014 Quote Calculator'!$E348=$CI$6),'2014 Quote Calculator'!$AB348,(1-$L348)*'2014 Quote Calculator'!$AB348),2)))</f>
        <v/>
      </c>
      <c r="S348" s="15" t="str">
        <f t="shared" si="100"/>
        <v/>
      </c>
      <c r="T348" s="15" t="str">
        <f>IF('2014 Quote Calculator'!$AD348="-","-",IF('2014 Quote Calculator'!$AD348="","",ROUNDUP(IF(OR('2014 Quote Calculator'!$H348=$CF$6,'2014 Quote Calculator'!$H348=$CG$6,'2014 Quote Calculator'!$H348=$CH$6,'2014 Quote Calculator'!$H348=$CI$6),'2014 Quote Calculator'!$AD348,(1-$L348)*'2014 Quote Calculator'!$AD348),2)))</f>
        <v/>
      </c>
      <c r="U348" s="15" t="str">
        <f t="shared" si="101"/>
        <v/>
      </c>
      <c r="V348" s="132"/>
      <c r="W348" s="18" t="str">
        <f t="shared" si="102"/>
        <v/>
      </c>
      <c r="X348" s="18" t="str">
        <f t="shared" si="95"/>
        <v/>
      </c>
      <c r="Y348" s="18" t="str">
        <f t="shared" si="103"/>
        <v/>
      </c>
      <c r="Z348" s="18" t="str">
        <f t="shared" si="96"/>
        <v/>
      </c>
      <c r="AA348" s="18" t="str">
        <f t="shared" si="104"/>
        <v/>
      </c>
      <c r="AB348" s="15" t="str">
        <f t="shared" si="105"/>
        <v/>
      </c>
      <c r="AC348" s="15" t="str">
        <f t="shared" si="97"/>
        <v/>
      </c>
      <c r="AD348" s="15" t="str">
        <f t="shared" si="98"/>
        <v/>
      </c>
      <c r="AE348" s="121"/>
      <c r="AF348" s="8"/>
      <c r="AG348" s="13"/>
      <c r="AH348" s="13"/>
      <c r="AI348" s="13"/>
      <c r="AJ348" s="13"/>
      <c r="AO348" s="13"/>
      <c r="BR348" s="13"/>
      <c r="BS348" s="122"/>
      <c r="BT348" s="122"/>
      <c r="BX348" s="13"/>
      <c r="BY348" s="122"/>
      <c r="BZ348" s="122"/>
      <c r="CO348" s="144"/>
      <c r="CP348" s="145"/>
    </row>
    <row r="349" spans="1:94" s="57" customFormat="1" ht="31.5" customHeight="1" x14ac:dyDescent="0.25">
      <c r="A349" s="118"/>
      <c r="B349" s="118"/>
      <c r="C349" s="118"/>
      <c r="D349" s="118"/>
      <c r="E349" s="118"/>
      <c r="F349" s="118"/>
      <c r="G349" s="118"/>
      <c r="H349" s="118"/>
      <c r="I349" s="118"/>
      <c r="J349" s="18" t="str">
        <f t="shared" si="106"/>
        <v/>
      </c>
      <c r="K349" s="18" t="str">
        <f t="shared" si="107"/>
        <v/>
      </c>
      <c r="L349" s="151"/>
      <c r="M349" s="151"/>
      <c r="N349" s="119"/>
      <c r="O349" s="120" t="str">
        <f t="shared" si="94"/>
        <v/>
      </c>
      <c r="P349" s="119"/>
      <c r="Q349" s="15" t="str">
        <f t="shared" si="99"/>
        <v/>
      </c>
      <c r="R349" s="15" t="str">
        <f>IF('2014 Quote Calculator'!$AB349="-","-",IF('2014 Quote Calculator'!$AB349="","",ROUNDUP(IF(OR('2014 Quote Calculator'!$E349=$CF$6,'2014 Quote Calculator'!$E349=$CG$6,'2014 Quote Calculator'!$E349=$CH$6,'2014 Quote Calculator'!$E349=$CI$6),'2014 Quote Calculator'!$AB349,(1-$L349)*'2014 Quote Calculator'!$AB349),2)))</f>
        <v/>
      </c>
      <c r="S349" s="15" t="str">
        <f t="shared" si="100"/>
        <v/>
      </c>
      <c r="T349" s="15" t="str">
        <f>IF('2014 Quote Calculator'!$AD349="-","-",IF('2014 Quote Calculator'!$AD349="","",ROUNDUP(IF(OR('2014 Quote Calculator'!$H349=$CF$6,'2014 Quote Calculator'!$H349=$CG$6,'2014 Quote Calculator'!$H349=$CH$6,'2014 Quote Calculator'!$H349=$CI$6),'2014 Quote Calculator'!$AD349,(1-$L349)*'2014 Quote Calculator'!$AD349),2)))</f>
        <v/>
      </c>
      <c r="U349" s="15" t="str">
        <f t="shared" si="101"/>
        <v/>
      </c>
      <c r="V349" s="132"/>
      <c r="W349" s="18" t="str">
        <f t="shared" si="102"/>
        <v/>
      </c>
      <c r="X349" s="18" t="str">
        <f t="shared" si="95"/>
        <v/>
      </c>
      <c r="Y349" s="18" t="str">
        <f t="shared" si="103"/>
        <v/>
      </c>
      <c r="Z349" s="18" t="str">
        <f t="shared" si="96"/>
        <v/>
      </c>
      <c r="AA349" s="18" t="str">
        <f t="shared" si="104"/>
        <v/>
      </c>
      <c r="AB349" s="15" t="str">
        <f t="shared" si="105"/>
        <v/>
      </c>
      <c r="AC349" s="15" t="str">
        <f t="shared" si="97"/>
        <v/>
      </c>
      <c r="AD349" s="15" t="str">
        <f t="shared" si="98"/>
        <v/>
      </c>
      <c r="AE349" s="121"/>
      <c r="AF349" s="8"/>
      <c r="AG349" s="13"/>
      <c r="AH349" s="13"/>
      <c r="AI349" s="13"/>
      <c r="AJ349" s="13"/>
      <c r="AO349" s="13"/>
      <c r="BR349" s="13"/>
      <c r="BS349" s="122"/>
      <c r="BT349" s="122"/>
      <c r="BX349" s="13"/>
      <c r="BY349" s="122"/>
      <c r="BZ349" s="122"/>
      <c r="CO349" s="144"/>
      <c r="CP349" s="145"/>
    </row>
    <row r="350" spans="1:94" s="57" customFormat="1" ht="31.5" customHeight="1" x14ac:dyDescent="0.25">
      <c r="A350" s="118"/>
      <c r="B350" s="118"/>
      <c r="C350" s="118"/>
      <c r="D350" s="118"/>
      <c r="E350" s="118"/>
      <c r="F350" s="118"/>
      <c r="G350" s="118"/>
      <c r="H350" s="118"/>
      <c r="I350" s="118"/>
      <c r="J350" s="18" t="str">
        <f t="shared" si="106"/>
        <v/>
      </c>
      <c r="K350" s="18" t="str">
        <f t="shared" si="107"/>
        <v/>
      </c>
      <c r="L350" s="151"/>
      <c r="M350" s="151"/>
      <c r="N350" s="119"/>
      <c r="O350" s="120" t="str">
        <f t="shared" si="94"/>
        <v/>
      </c>
      <c r="P350" s="119"/>
      <c r="Q350" s="15" t="str">
        <f t="shared" si="99"/>
        <v/>
      </c>
      <c r="R350" s="15" t="str">
        <f>IF('2014 Quote Calculator'!$AB350="-","-",IF('2014 Quote Calculator'!$AB350="","",ROUNDUP(IF(OR('2014 Quote Calculator'!$E350=$CF$6,'2014 Quote Calculator'!$E350=$CG$6,'2014 Quote Calculator'!$E350=$CH$6,'2014 Quote Calculator'!$E350=$CI$6),'2014 Quote Calculator'!$AB350,(1-$L350)*'2014 Quote Calculator'!$AB350),2)))</f>
        <v/>
      </c>
      <c r="S350" s="15" t="str">
        <f t="shared" si="100"/>
        <v/>
      </c>
      <c r="T350" s="15" t="str">
        <f>IF('2014 Quote Calculator'!$AD350="-","-",IF('2014 Quote Calculator'!$AD350="","",ROUNDUP(IF(OR('2014 Quote Calculator'!$H350=$CF$6,'2014 Quote Calculator'!$H350=$CG$6,'2014 Quote Calculator'!$H350=$CH$6,'2014 Quote Calculator'!$H350=$CI$6),'2014 Quote Calculator'!$AD350,(1-$L350)*'2014 Quote Calculator'!$AD350),2)))</f>
        <v/>
      </c>
      <c r="U350" s="15" t="str">
        <f t="shared" si="101"/>
        <v/>
      </c>
      <c r="V350" s="132"/>
      <c r="W350" s="18" t="str">
        <f t="shared" si="102"/>
        <v/>
      </c>
      <c r="X350" s="18" t="str">
        <f t="shared" si="95"/>
        <v/>
      </c>
      <c r="Y350" s="18" t="str">
        <f t="shared" si="103"/>
        <v/>
      </c>
      <c r="Z350" s="18" t="str">
        <f t="shared" si="96"/>
        <v/>
      </c>
      <c r="AA350" s="18" t="str">
        <f t="shared" si="104"/>
        <v/>
      </c>
      <c r="AB350" s="15" t="str">
        <f t="shared" si="105"/>
        <v/>
      </c>
      <c r="AC350" s="15" t="str">
        <f t="shared" si="97"/>
        <v/>
      </c>
      <c r="AD350" s="15" t="str">
        <f t="shared" si="98"/>
        <v/>
      </c>
      <c r="AE350" s="121"/>
      <c r="AF350" s="8"/>
      <c r="AG350" s="13"/>
      <c r="AH350" s="13"/>
      <c r="AI350" s="13"/>
      <c r="AJ350" s="13"/>
      <c r="AO350" s="13"/>
      <c r="BR350" s="13"/>
      <c r="BS350" s="122"/>
      <c r="BT350" s="122"/>
      <c r="BX350" s="13"/>
      <c r="BY350" s="122"/>
      <c r="BZ350" s="122"/>
      <c r="CO350" s="144"/>
      <c r="CP350" s="145"/>
    </row>
    <row r="351" spans="1:94" s="57" customFormat="1" ht="31.5" customHeight="1" x14ac:dyDescent="0.25">
      <c r="A351" s="118"/>
      <c r="B351" s="118"/>
      <c r="C351" s="118"/>
      <c r="D351" s="118"/>
      <c r="E351" s="118"/>
      <c r="F351" s="118"/>
      <c r="G351" s="118"/>
      <c r="H351" s="118"/>
      <c r="I351" s="118"/>
      <c r="J351" s="18" t="str">
        <f t="shared" si="106"/>
        <v/>
      </c>
      <c r="K351" s="18" t="str">
        <f t="shared" si="107"/>
        <v/>
      </c>
      <c r="L351" s="151"/>
      <c r="M351" s="151"/>
      <c r="N351" s="119"/>
      <c r="O351" s="120" t="str">
        <f t="shared" si="94"/>
        <v/>
      </c>
      <c r="P351" s="119"/>
      <c r="Q351" s="15" t="str">
        <f t="shared" si="99"/>
        <v/>
      </c>
      <c r="R351" s="15" t="str">
        <f>IF('2014 Quote Calculator'!$AB351="-","-",IF('2014 Quote Calculator'!$AB351="","",ROUNDUP(IF(OR('2014 Quote Calculator'!$E351=$CF$6,'2014 Quote Calculator'!$E351=$CG$6,'2014 Quote Calculator'!$E351=$CH$6,'2014 Quote Calculator'!$E351=$CI$6),'2014 Quote Calculator'!$AB351,(1-$L351)*'2014 Quote Calculator'!$AB351),2)))</f>
        <v/>
      </c>
      <c r="S351" s="15" t="str">
        <f t="shared" si="100"/>
        <v/>
      </c>
      <c r="T351" s="15" t="str">
        <f>IF('2014 Quote Calculator'!$AD351="-","-",IF('2014 Quote Calculator'!$AD351="","",ROUNDUP(IF(OR('2014 Quote Calculator'!$H351=$CF$6,'2014 Quote Calculator'!$H351=$CG$6,'2014 Quote Calculator'!$H351=$CH$6,'2014 Quote Calculator'!$H351=$CI$6),'2014 Quote Calculator'!$AD351,(1-$L351)*'2014 Quote Calculator'!$AD351),2)))</f>
        <v/>
      </c>
      <c r="U351" s="15" t="str">
        <f t="shared" si="101"/>
        <v/>
      </c>
      <c r="V351" s="132"/>
      <c r="W351" s="18" t="str">
        <f t="shared" si="102"/>
        <v/>
      </c>
      <c r="X351" s="18" t="str">
        <f t="shared" si="95"/>
        <v/>
      </c>
      <c r="Y351" s="18" t="str">
        <f t="shared" si="103"/>
        <v/>
      </c>
      <c r="Z351" s="18" t="str">
        <f t="shared" si="96"/>
        <v/>
      </c>
      <c r="AA351" s="18" t="str">
        <f t="shared" si="104"/>
        <v/>
      </c>
      <c r="AB351" s="15" t="str">
        <f t="shared" si="105"/>
        <v/>
      </c>
      <c r="AC351" s="15" t="str">
        <f t="shared" si="97"/>
        <v/>
      </c>
      <c r="AD351" s="15" t="str">
        <f t="shared" si="98"/>
        <v/>
      </c>
      <c r="AE351" s="121"/>
      <c r="AF351" s="8"/>
      <c r="AG351" s="13"/>
      <c r="AH351" s="13"/>
      <c r="AI351" s="13"/>
      <c r="AJ351" s="13"/>
      <c r="AO351" s="13"/>
      <c r="BR351" s="13"/>
      <c r="BS351" s="122"/>
      <c r="BT351" s="122"/>
      <c r="BX351" s="13"/>
      <c r="BY351" s="122"/>
      <c r="BZ351" s="122"/>
      <c r="CO351" s="144"/>
      <c r="CP351" s="145"/>
    </row>
    <row r="352" spans="1:94" s="57" customFormat="1" ht="31.5" customHeight="1" x14ac:dyDescent="0.25">
      <c r="A352" s="118"/>
      <c r="B352" s="118"/>
      <c r="C352" s="118"/>
      <c r="D352" s="118"/>
      <c r="E352" s="118"/>
      <c r="F352" s="118"/>
      <c r="G352" s="118"/>
      <c r="H352" s="118"/>
      <c r="I352" s="118"/>
      <c r="J352" s="18" t="str">
        <f t="shared" si="106"/>
        <v/>
      </c>
      <c r="K352" s="18" t="str">
        <f t="shared" si="107"/>
        <v/>
      </c>
      <c r="L352" s="151"/>
      <c r="M352" s="151"/>
      <c r="N352" s="119"/>
      <c r="O352" s="120" t="str">
        <f t="shared" si="94"/>
        <v/>
      </c>
      <c r="P352" s="119"/>
      <c r="Q352" s="15" t="str">
        <f t="shared" si="99"/>
        <v/>
      </c>
      <c r="R352" s="15" t="str">
        <f>IF('2014 Quote Calculator'!$AB352="-","-",IF('2014 Quote Calculator'!$AB352="","",ROUNDUP(IF(OR('2014 Quote Calculator'!$E352=$CF$6,'2014 Quote Calculator'!$E352=$CG$6,'2014 Quote Calculator'!$E352=$CH$6,'2014 Quote Calculator'!$E352=$CI$6),'2014 Quote Calculator'!$AB352,(1-$L352)*'2014 Quote Calculator'!$AB352),2)))</f>
        <v/>
      </c>
      <c r="S352" s="15" t="str">
        <f t="shared" si="100"/>
        <v/>
      </c>
      <c r="T352" s="15" t="str">
        <f>IF('2014 Quote Calculator'!$AD352="-","-",IF('2014 Quote Calculator'!$AD352="","",ROUNDUP(IF(OR('2014 Quote Calculator'!$H352=$CF$6,'2014 Quote Calculator'!$H352=$CG$6,'2014 Quote Calculator'!$H352=$CH$6,'2014 Quote Calculator'!$H352=$CI$6),'2014 Quote Calculator'!$AD352,(1-$L352)*'2014 Quote Calculator'!$AD352),2)))</f>
        <v/>
      </c>
      <c r="U352" s="15" t="str">
        <f t="shared" si="101"/>
        <v/>
      </c>
      <c r="V352" s="132"/>
      <c r="W352" s="18" t="str">
        <f t="shared" si="102"/>
        <v/>
      </c>
      <c r="X352" s="18" t="str">
        <f t="shared" si="95"/>
        <v/>
      </c>
      <c r="Y352" s="18" t="str">
        <f t="shared" si="103"/>
        <v/>
      </c>
      <c r="Z352" s="18" t="str">
        <f t="shared" si="96"/>
        <v/>
      </c>
      <c r="AA352" s="18" t="str">
        <f t="shared" si="104"/>
        <v/>
      </c>
      <c r="AB352" s="15" t="str">
        <f t="shared" si="105"/>
        <v/>
      </c>
      <c r="AC352" s="15" t="str">
        <f t="shared" si="97"/>
        <v/>
      </c>
      <c r="AD352" s="15" t="str">
        <f t="shared" si="98"/>
        <v/>
      </c>
      <c r="AE352" s="121"/>
      <c r="AF352" s="8"/>
      <c r="AG352" s="13"/>
      <c r="AH352" s="13"/>
      <c r="AI352" s="13"/>
      <c r="AJ352" s="13"/>
      <c r="AO352" s="13"/>
      <c r="BR352" s="13"/>
      <c r="BS352" s="122"/>
      <c r="BT352" s="122"/>
      <c r="BX352" s="13"/>
      <c r="BY352" s="122"/>
      <c r="BZ352" s="122"/>
      <c r="CO352" s="144"/>
      <c r="CP352" s="145"/>
    </row>
    <row r="353" spans="1:94" s="57" customFormat="1" ht="31.5" customHeight="1" x14ac:dyDescent="0.25">
      <c r="A353" s="118"/>
      <c r="B353" s="118"/>
      <c r="C353" s="118"/>
      <c r="D353" s="118"/>
      <c r="E353" s="118"/>
      <c r="F353" s="118"/>
      <c r="G353" s="118"/>
      <c r="H353" s="118"/>
      <c r="I353" s="118"/>
      <c r="J353" s="18" t="str">
        <f t="shared" si="106"/>
        <v/>
      </c>
      <c r="K353" s="18" t="str">
        <f t="shared" si="107"/>
        <v/>
      </c>
      <c r="L353" s="151"/>
      <c r="M353" s="151"/>
      <c r="N353" s="119"/>
      <c r="O353" s="120" t="str">
        <f t="shared" si="94"/>
        <v/>
      </c>
      <c r="P353" s="119"/>
      <c r="Q353" s="15" t="str">
        <f t="shared" si="99"/>
        <v/>
      </c>
      <c r="R353" s="15" t="str">
        <f>IF('2014 Quote Calculator'!$AB353="-","-",IF('2014 Quote Calculator'!$AB353="","",ROUNDUP(IF(OR('2014 Quote Calculator'!$E353=$CF$6,'2014 Quote Calculator'!$E353=$CG$6,'2014 Quote Calculator'!$E353=$CH$6,'2014 Quote Calculator'!$E353=$CI$6),'2014 Quote Calculator'!$AB353,(1-$L353)*'2014 Quote Calculator'!$AB353),2)))</f>
        <v/>
      </c>
      <c r="S353" s="15" t="str">
        <f t="shared" si="100"/>
        <v/>
      </c>
      <c r="T353" s="15" t="str">
        <f>IF('2014 Quote Calculator'!$AD353="-","-",IF('2014 Quote Calculator'!$AD353="","",ROUNDUP(IF(OR('2014 Quote Calculator'!$H353=$CF$6,'2014 Quote Calculator'!$H353=$CG$6,'2014 Quote Calculator'!$H353=$CH$6,'2014 Quote Calculator'!$H353=$CI$6),'2014 Quote Calculator'!$AD353,(1-$L353)*'2014 Quote Calculator'!$AD353),2)))</f>
        <v/>
      </c>
      <c r="U353" s="15" t="str">
        <f t="shared" si="101"/>
        <v/>
      </c>
      <c r="V353" s="132"/>
      <c r="W353" s="18" t="str">
        <f t="shared" si="102"/>
        <v/>
      </c>
      <c r="X353" s="18" t="str">
        <f t="shared" si="95"/>
        <v/>
      </c>
      <c r="Y353" s="18" t="str">
        <f t="shared" si="103"/>
        <v/>
      </c>
      <c r="Z353" s="18" t="str">
        <f t="shared" si="96"/>
        <v/>
      </c>
      <c r="AA353" s="18" t="str">
        <f t="shared" si="104"/>
        <v/>
      </c>
      <c r="AB353" s="15" t="str">
        <f t="shared" si="105"/>
        <v/>
      </c>
      <c r="AC353" s="15" t="str">
        <f t="shared" si="97"/>
        <v/>
      </c>
      <c r="AD353" s="15" t="str">
        <f t="shared" si="98"/>
        <v/>
      </c>
      <c r="AE353" s="121"/>
      <c r="AF353" s="8"/>
      <c r="AG353" s="13"/>
      <c r="AH353" s="13"/>
      <c r="AI353" s="13"/>
      <c r="AJ353" s="13"/>
      <c r="AO353" s="13"/>
      <c r="BR353" s="13"/>
      <c r="BS353" s="122"/>
      <c r="BT353" s="122"/>
      <c r="BX353" s="13"/>
      <c r="BY353" s="122"/>
      <c r="BZ353" s="122"/>
      <c r="CO353" s="144"/>
      <c r="CP353" s="145"/>
    </row>
    <row r="354" spans="1:94" s="57" customFormat="1" ht="31.5" customHeight="1" x14ac:dyDescent="0.25">
      <c r="A354" s="118"/>
      <c r="B354" s="118"/>
      <c r="C354" s="118"/>
      <c r="D354" s="118"/>
      <c r="E354" s="118"/>
      <c r="F354" s="118"/>
      <c r="G354" s="118"/>
      <c r="H354" s="118"/>
      <c r="I354" s="118"/>
      <c r="J354" s="18" t="str">
        <f t="shared" si="106"/>
        <v/>
      </c>
      <c r="K354" s="18" t="str">
        <f t="shared" si="107"/>
        <v/>
      </c>
      <c r="L354" s="151"/>
      <c r="M354" s="151"/>
      <c r="N354" s="119"/>
      <c r="O354" s="120" t="str">
        <f t="shared" si="94"/>
        <v/>
      </c>
      <c r="P354" s="119"/>
      <c r="Q354" s="15" t="str">
        <f t="shared" si="99"/>
        <v/>
      </c>
      <c r="R354" s="15" t="str">
        <f>IF('2014 Quote Calculator'!$AB354="-","-",IF('2014 Quote Calculator'!$AB354="","",ROUNDUP(IF(OR('2014 Quote Calculator'!$E354=$CF$6,'2014 Quote Calculator'!$E354=$CG$6,'2014 Quote Calculator'!$E354=$CH$6,'2014 Quote Calculator'!$E354=$CI$6),'2014 Quote Calculator'!$AB354,(1-$L354)*'2014 Quote Calculator'!$AB354),2)))</f>
        <v/>
      </c>
      <c r="S354" s="15" t="str">
        <f t="shared" si="100"/>
        <v/>
      </c>
      <c r="T354" s="15" t="str">
        <f>IF('2014 Quote Calculator'!$AD354="-","-",IF('2014 Quote Calculator'!$AD354="","",ROUNDUP(IF(OR('2014 Quote Calculator'!$H354=$CF$6,'2014 Quote Calculator'!$H354=$CG$6,'2014 Quote Calculator'!$H354=$CH$6,'2014 Quote Calculator'!$H354=$CI$6),'2014 Quote Calculator'!$AD354,(1-$L354)*'2014 Quote Calculator'!$AD354),2)))</f>
        <v/>
      </c>
      <c r="U354" s="15" t="str">
        <f t="shared" si="101"/>
        <v/>
      </c>
      <c r="V354" s="132"/>
      <c r="W354" s="18" t="str">
        <f t="shared" si="102"/>
        <v/>
      </c>
      <c r="X354" s="18" t="str">
        <f t="shared" si="95"/>
        <v/>
      </c>
      <c r="Y354" s="18" t="str">
        <f t="shared" si="103"/>
        <v/>
      </c>
      <c r="Z354" s="18" t="str">
        <f t="shared" si="96"/>
        <v/>
      </c>
      <c r="AA354" s="18" t="str">
        <f t="shared" si="104"/>
        <v/>
      </c>
      <c r="AB354" s="15" t="str">
        <f t="shared" si="105"/>
        <v/>
      </c>
      <c r="AC354" s="15" t="str">
        <f t="shared" si="97"/>
        <v/>
      </c>
      <c r="AD354" s="15" t="str">
        <f t="shared" si="98"/>
        <v/>
      </c>
      <c r="AE354" s="121"/>
      <c r="AF354" s="8"/>
      <c r="AG354" s="13"/>
      <c r="AH354" s="13"/>
      <c r="AI354" s="13"/>
      <c r="AJ354" s="13"/>
      <c r="AO354" s="13"/>
      <c r="BR354" s="13"/>
      <c r="BS354" s="122"/>
      <c r="BT354" s="122"/>
      <c r="BX354" s="13"/>
      <c r="BY354" s="122"/>
      <c r="BZ354" s="122"/>
      <c r="CO354" s="144"/>
      <c r="CP354" s="145"/>
    </row>
    <row r="355" spans="1:94" s="57" customFormat="1" ht="31.5" customHeight="1" x14ac:dyDescent="0.25">
      <c r="A355" s="118"/>
      <c r="B355" s="118"/>
      <c r="C355" s="118"/>
      <c r="D355" s="118"/>
      <c r="E355" s="118"/>
      <c r="F355" s="118"/>
      <c r="G355" s="118"/>
      <c r="H355" s="118"/>
      <c r="I355" s="118"/>
      <c r="J355" s="18" t="str">
        <f t="shared" si="106"/>
        <v/>
      </c>
      <c r="K355" s="18" t="str">
        <f t="shared" si="107"/>
        <v/>
      </c>
      <c r="L355" s="151"/>
      <c r="M355" s="151"/>
      <c r="N355" s="119"/>
      <c r="O355" s="120" t="str">
        <f t="shared" si="94"/>
        <v/>
      </c>
      <c r="P355" s="119"/>
      <c r="Q355" s="15" t="str">
        <f t="shared" si="99"/>
        <v/>
      </c>
      <c r="R355" s="15" t="str">
        <f>IF('2014 Quote Calculator'!$AB355="-","-",IF('2014 Quote Calculator'!$AB355="","",ROUNDUP(IF(OR('2014 Quote Calculator'!$E355=$CF$6,'2014 Quote Calculator'!$E355=$CG$6,'2014 Quote Calculator'!$E355=$CH$6,'2014 Quote Calculator'!$E355=$CI$6),'2014 Quote Calculator'!$AB355,(1-$L355)*'2014 Quote Calculator'!$AB355),2)))</f>
        <v/>
      </c>
      <c r="S355" s="15" t="str">
        <f t="shared" si="100"/>
        <v/>
      </c>
      <c r="T355" s="15" t="str">
        <f>IF('2014 Quote Calculator'!$AD355="-","-",IF('2014 Quote Calculator'!$AD355="","",ROUNDUP(IF(OR('2014 Quote Calculator'!$H355=$CF$6,'2014 Quote Calculator'!$H355=$CG$6,'2014 Quote Calculator'!$H355=$CH$6,'2014 Quote Calculator'!$H355=$CI$6),'2014 Quote Calculator'!$AD355,(1-$L355)*'2014 Quote Calculator'!$AD355),2)))</f>
        <v/>
      </c>
      <c r="U355" s="15" t="str">
        <f t="shared" si="101"/>
        <v/>
      </c>
      <c r="V355" s="132"/>
      <c r="W355" s="18" t="str">
        <f t="shared" si="102"/>
        <v/>
      </c>
      <c r="X355" s="18" t="str">
        <f t="shared" si="95"/>
        <v/>
      </c>
      <c r="Y355" s="18" t="str">
        <f t="shared" si="103"/>
        <v/>
      </c>
      <c r="Z355" s="18" t="str">
        <f t="shared" si="96"/>
        <v/>
      </c>
      <c r="AA355" s="18" t="str">
        <f t="shared" si="104"/>
        <v/>
      </c>
      <c r="AB355" s="15" t="str">
        <f t="shared" si="105"/>
        <v/>
      </c>
      <c r="AC355" s="15" t="str">
        <f t="shared" si="97"/>
        <v/>
      </c>
      <c r="AD355" s="15" t="str">
        <f t="shared" si="98"/>
        <v/>
      </c>
      <c r="AE355" s="121"/>
      <c r="AF355" s="8"/>
      <c r="AG355" s="13"/>
      <c r="AH355" s="13"/>
      <c r="AI355" s="13"/>
      <c r="AJ355" s="13"/>
      <c r="AO355" s="13"/>
      <c r="BR355" s="13"/>
      <c r="BS355" s="122"/>
      <c r="BT355" s="122"/>
      <c r="BX355" s="13"/>
      <c r="BY355" s="122"/>
      <c r="BZ355" s="122"/>
      <c r="CO355" s="144"/>
      <c r="CP355" s="145"/>
    </row>
    <row r="356" spans="1:94" s="57" customFormat="1" ht="31.5" customHeight="1" x14ac:dyDescent="0.25">
      <c r="A356" s="118"/>
      <c r="B356" s="118"/>
      <c r="C356" s="118"/>
      <c r="D356" s="118"/>
      <c r="E356" s="118"/>
      <c r="F356" s="118"/>
      <c r="G356" s="118"/>
      <c r="H356" s="118"/>
      <c r="I356" s="118"/>
      <c r="J356" s="18" t="str">
        <f t="shared" si="106"/>
        <v/>
      </c>
      <c r="K356" s="18" t="str">
        <f t="shared" si="107"/>
        <v/>
      </c>
      <c r="L356" s="151"/>
      <c r="M356" s="151"/>
      <c r="N356" s="119"/>
      <c r="O356" s="120" t="str">
        <f t="shared" si="94"/>
        <v/>
      </c>
      <c r="P356" s="119"/>
      <c r="Q356" s="15" t="str">
        <f t="shared" si="99"/>
        <v/>
      </c>
      <c r="R356" s="15" t="str">
        <f>IF('2014 Quote Calculator'!$AB356="-","-",IF('2014 Quote Calculator'!$AB356="","",ROUNDUP(IF(OR('2014 Quote Calculator'!$E356=$CF$6,'2014 Quote Calculator'!$E356=$CG$6,'2014 Quote Calculator'!$E356=$CH$6,'2014 Quote Calculator'!$E356=$CI$6),'2014 Quote Calculator'!$AB356,(1-$L356)*'2014 Quote Calculator'!$AB356),2)))</f>
        <v/>
      </c>
      <c r="S356" s="15" t="str">
        <f t="shared" si="100"/>
        <v/>
      </c>
      <c r="T356" s="15" t="str">
        <f>IF('2014 Quote Calculator'!$AD356="-","-",IF('2014 Quote Calculator'!$AD356="","",ROUNDUP(IF(OR('2014 Quote Calculator'!$H356=$CF$6,'2014 Quote Calculator'!$H356=$CG$6,'2014 Quote Calculator'!$H356=$CH$6,'2014 Quote Calculator'!$H356=$CI$6),'2014 Quote Calculator'!$AD356,(1-$L356)*'2014 Quote Calculator'!$AD356),2)))</f>
        <v/>
      </c>
      <c r="U356" s="15" t="str">
        <f t="shared" si="101"/>
        <v/>
      </c>
      <c r="V356" s="132"/>
      <c r="W356" s="18" t="str">
        <f t="shared" si="102"/>
        <v/>
      </c>
      <c r="X356" s="18" t="str">
        <f t="shared" si="95"/>
        <v/>
      </c>
      <c r="Y356" s="18" t="str">
        <f t="shared" si="103"/>
        <v/>
      </c>
      <c r="Z356" s="18" t="str">
        <f t="shared" si="96"/>
        <v/>
      </c>
      <c r="AA356" s="18" t="str">
        <f t="shared" si="104"/>
        <v/>
      </c>
      <c r="AB356" s="15" t="str">
        <f t="shared" si="105"/>
        <v/>
      </c>
      <c r="AC356" s="15" t="str">
        <f t="shared" si="97"/>
        <v/>
      </c>
      <c r="AD356" s="15" t="str">
        <f t="shared" si="98"/>
        <v/>
      </c>
      <c r="AE356" s="121"/>
      <c r="AF356" s="8"/>
      <c r="AG356" s="13"/>
      <c r="AH356" s="13"/>
      <c r="AI356" s="13"/>
      <c r="AJ356" s="13"/>
      <c r="AO356" s="13"/>
      <c r="BR356" s="13"/>
      <c r="BS356" s="122"/>
      <c r="BT356" s="122"/>
      <c r="BX356" s="13"/>
      <c r="BY356" s="122"/>
      <c r="BZ356" s="122"/>
      <c r="CO356" s="144"/>
      <c r="CP356" s="145"/>
    </row>
    <row r="357" spans="1:94" s="57" customFormat="1" ht="31.5" customHeight="1" x14ac:dyDescent="0.25">
      <c r="A357" s="118"/>
      <c r="B357" s="118"/>
      <c r="C357" s="118"/>
      <c r="D357" s="118"/>
      <c r="E357" s="118"/>
      <c r="F357" s="118"/>
      <c r="G357" s="118"/>
      <c r="H357" s="118"/>
      <c r="I357" s="118"/>
      <c r="J357" s="18" t="str">
        <f t="shared" si="106"/>
        <v/>
      </c>
      <c r="K357" s="18" t="str">
        <f t="shared" si="107"/>
        <v/>
      </c>
      <c r="L357" s="151"/>
      <c r="M357" s="151"/>
      <c r="N357" s="119"/>
      <c r="O357" s="120" t="str">
        <f t="shared" si="94"/>
        <v/>
      </c>
      <c r="P357" s="119"/>
      <c r="Q357" s="15" t="str">
        <f t="shared" si="99"/>
        <v/>
      </c>
      <c r="R357" s="15" t="str">
        <f>IF('2014 Quote Calculator'!$AB357="-","-",IF('2014 Quote Calculator'!$AB357="","",ROUNDUP(IF(OR('2014 Quote Calculator'!$E357=$CF$6,'2014 Quote Calculator'!$E357=$CG$6,'2014 Quote Calculator'!$E357=$CH$6,'2014 Quote Calculator'!$E357=$CI$6),'2014 Quote Calculator'!$AB357,(1-$L357)*'2014 Quote Calculator'!$AB357),2)))</f>
        <v/>
      </c>
      <c r="S357" s="15" t="str">
        <f t="shared" si="100"/>
        <v/>
      </c>
      <c r="T357" s="15" t="str">
        <f>IF('2014 Quote Calculator'!$AD357="-","-",IF('2014 Quote Calculator'!$AD357="","",ROUNDUP(IF(OR('2014 Quote Calculator'!$H357=$CF$6,'2014 Quote Calculator'!$H357=$CG$6,'2014 Quote Calculator'!$H357=$CH$6,'2014 Quote Calculator'!$H357=$CI$6),'2014 Quote Calculator'!$AD357,(1-$L357)*'2014 Quote Calculator'!$AD357),2)))</f>
        <v/>
      </c>
      <c r="U357" s="15" t="str">
        <f t="shared" si="101"/>
        <v/>
      </c>
      <c r="V357" s="132"/>
      <c r="W357" s="18" t="str">
        <f t="shared" si="102"/>
        <v/>
      </c>
      <c r="X357" s="18" t="str">
        <f t="shared" si="95"/>
        <v/>
      </c>
      <c r="Y357" s="18" t="str">
        <f t="shared" si="103"/>
        <v/>
      </c>
      <c r="Z357" s="18" t="str">
        <f t="shared" si="96"/>
        <v/>
      </c>
      <c r="AA357" s="18" t="str">
        <f t="shared" si="104"/>
        <v/>
      </c>
      <c r="AB357" s="15" t="str">
        <f t="shared" si="105"/>
        <v/>
      </c>
      <c r="AC357" s="15" t="str">
        <f t="shared" si="97"/>
        <v/>
      </c>
      <c r="AD357" s="15" t="str">
        <f t="shared" si="98"/>
        <v/>
      </c>
      <c r="AE357" s="121"/>
      <c r="AF357" s="8"/>
      <c r="AG357" s="13"/>
      <c r="AH357" s="13"/>
      <c r="AI357" s="13"/>
      <c r="AJ357" s="13"/>
      <c r="AO357" s="13"/>
      <c r="BR357" s="13"/>
      <c r="BS357" s="122"/>
      <c r="BT357" s="122"/>
      <c r="BX357" s="13"/>
      <c r="BY357" s="122"/>
      <c r="BZ357" s="122"/>
      <c r="CO357" s="144"/>
      <c r="CP357" s="145"/>
    </row>
    <row r="358" spans="1:94" s="57" customFormat="1" ht="31.5" customHeight="1" x14ac:dyDescent="0.25">
      <c r="A358" s="118"/>
      <c r="B358" s="118"/>
      <c r="C358" s="118"/>
      <c r="D358" s="118"/>
      <c r="E358" s="118"/>
      <c r="F358" s="118"/>
      <c r="G358" s="118"/>
      <c r="H358" s="118"/>
      <c r="I358" s="118"/>
      <c r="J358" s="18" t="str">
        <f t="shared" si="106"/>
        <v/>
      </c>
      <c r="K358" s="18" t="str">
        <f t="shared" si="107"/>
        <v/>
      </c>
      <c r="L358" s="151"/>
      <c r="M358" s="151"/>
      <c r="N358" s="119"/>
      <c r="O358" s="120" t="str">
        <f t="shared" si="94"/>
        <v/>
      </c>
      <c r="P358" s="119"/>
      <c r="Q358" s="15" t="str">
        <f t="shared" si="99"/>
        <v/>
      </c>
      <c r="R358" s="15" t="str">
        <f>IF('2014 Quote Calculator'!$AB358="-","-",IF('2014 Quote Calculator'!$AB358="","",ROUNDUP(IF(OR('2014 Quote Calculator'!$E358=$CF$6,'2014 Quote Calculator'!$E358=$CG$6,'2014 Quote Calculator'!$E358=$CH$6,'2014 Quote Calculator'!$E358=$CI$6),'2014 Quote Calculator'!$AB358,(1-$L358)*'2014 Quote Calculator'!$AB358),2)))</f>
        <v/>
      </c>
      <c r="S358" s="15" t="str">
        <f t="shared" si="100"/>
        <v/>
      </c>
      <c r="T358" s="15" t="str">
        <f>IF('2014 Quote Calculator'!$AD358="-","-",IF('2014 Quote Calculator'!$AD358="","",ROUNDUP(IF(OR('2014 Quote Calculator'!$H358=$CF$6,'2014 Quote Calculator'!$H358=$CG$6,'2014 Quote Calculator'!$H358=$CH$6,'2014 Quote Calculator'!$H358=$CI$6),'2014 Quote Calculator'!$AD358,(1-$L358)*'2014 Quote Calculator'!$AD358),2)))</f>
        <v/>
      </c>
      <c r="U358" s="15" t="str">
        <f t="shared" si="101"/>
        <v/>
      </c>
      <c r="V358" s="132"/>
      <c r="W358" s="18" t="str">
        <f t="shared" si="102"/>
        <v/>
      </c>
      <c r="X358" s="18" t="str">
        <f t="shared" si="95"/>
        <v/>
      </c>
      <c r="Y358" s="18" t="str">
        <f t="shared" si="103"/>
        <v/>
      </c>
      <c r="Z358" s="18" t="str">
        <f t="shared" si="96"/>
        <v/>
      </c>
      <c r="AA358" s="18" t="str">
        <f t="shared" si="104"/>
        <v/>
      </c>
      <c r="AB358" s="15" t="str">
        <f t="shared" si="105"/>
        <v/>
      </c>
      <c r="AC358" s="15" t="str">
        <f t="shared" si="97"/>
        <v/>
      </c>
      <c r="AD358" s="15" t="str">
        <f t="shared" si="98"/>
        <v/>
      </c>
      <c r="AE358" s="121"/>
      <c r="AF358" s="8"/>
      <c r="AG358" s="13"/>
      <c r="AH358" s="13"/>
      <c r="AI358" s="13"/>
      <c r="AJ358" s="13"/>
      <c r="AO358" s="13"/>
      <c r="BR358" s="13"/>
      <c r="BS358" s="122"/>
      <c r="BT358" s="122"/>
      <c r="BX358" s="13"/>
      <c r="BY358" s="122"/>
      <c r="BZ358" s="122"/>
      <c r="CO358" s="144"/>
      <c r="CP358" s="145"/>
    </row>
    <row r="359" spans="1:94" s="57" customFormat="1" ht="31.5" customHeight="1" x14ac:dyDescent="0.25">
      <c r="A359" s="118"/>
      <c r="B359" s="118"/>
      <c r="C359" s="118"/>
      <c r="D359" s="118"/>
      <c r="E359" s="118"/>
      <c r="F359" s="118"/>
      <c r="G359" s="118"/>
      <c r="H359" s="118"/>
      <c r="I359" s="118"/>
      <c r="J359" s="18" t="str">
        <f t="shared" si="106"/>
        <v/>
      </c>
      <c r="K359" s="18" t="str">
        <f t="shared" si="107"/>
        <v/>
      </c>
      <c r="L359" s="151"/>
      <c r="M359" s="151"/>
      <c r="N359" s="119"/>
      <c r="O359" s="120" t="str">
        <f t="shared" si="94"/>
        <v/>
      </c>
      <c r="P359" s="119"/>
      <c r="Q359" s="15" t="str">
        <f t="shared" si="99"/>
        <v/>
      </c>
      <c r="R359" s="15" t="str">
        <f>IF('2014 Quote Calculator'!$AB359="-","-",IF('2014 Quote Calculator'!$AB359="","",ROUNDUP(IF(OR('2014 Quote Calculator'!$E359=$CF$6,'2014 Quote Calculator'!$E359=$CG$6,'2014 Quote Calculator'!$E359=$CH$6,'2014 Quote Calculator'!$E359=$CI$6),'2014 Quote Calculator'!$AB359,(1-$L359)*'2014 Quote Calculator'!$AB359),2)))</f>
        <v/>
      </c>
      <c r="S359" s="15" t="str">
        <f t="shared" si="100"/>
        <v/>
      </c>
      <c r="T359" s="15" t="str">
        <f>IF('2014 Quote Calculator'!$AD359="-","-",IF('2014 Quote Calculator'!$AD359="","",ROUNDUP(IF(OR('2014 Quote Calculator'!$H359=$CF$6,'2014 Quote Calculator'!$H359=$CG$6,'2014 Quote Calculator'!$H359=$CH$6,'2014 Quote Calculator'!$H359=$CI$6),'2014 Quote Calculator'!$AD359,(1-$L359)*'2014 Quote Calculator'!$AD359),2)))</f>
        <v/>
      </c>
      <c r="U359" s="15" t="str">
        <f t="shared" si="101"/>
        <v/>
      </c>
      <c r="V359" s="132"/>
      <c r="W359" s="18" t="str">
        <f t="shared" si="102"/>
        <v/>
      </c>
      <c r="X359" s="18" t="str">
        <f t="shared" si="95"/>
        <v/>
      </c>
      <c r="Y359" s="18" t="str">
        <f t="shared" si="103"/>
        <v/>
      </c>
      <c r="Z359" s="18" t="str">
        <f t="shared" si="96"/>
        <v/>
      </c>
      <c r="AA359" s="18" t="str">
        <f t="shared" si="104"/>
        <v/>
      </c>
      <c r="AB359" s="15" t="str">
        <f t="shared" si="105"/>
        <v/>
      </c>
      <c r="AC359" s="15" t="str">
        <f t="shared" si="97"/>
        <v/>
      </c>
      <c r="AD359" s="15" t="str">
        <f t="shared" si="98"/>
        <v/>
      </c>
      <c r="AE359" s="121"/>
      <c r="AF359" s="8"/>
      <c r="AG359" s="13"/>
      <c r="AH359" s="13"/>
      <c r="AI359" s="13"/>
      <c r="AJ359" s="13"/>
      <c r="AO359" s="13"/>
      <c r="BR359" s="13"/>
      <c r="BS359" s="122"/>
      <c r="BT359" s="122"/>
      <c r="BX359" s="13"/>
      <c r="BY359" s="122"/>
      <c r="BZ359" s="122"/>
      <c r="CO359" s="144"/>
      <c r="CP359" s="145"/>
    </row>
    <row r="360" spans="1:94" s="57" customFormat="1" ht="31.5" customHeight="1" x14ac:dyDescent="0.25">
      <c r="A360" s="118"/>
      <c r="B360" s="118"/>
      <c r="C360" s="118"/>
      <c r="D360" s="118"/>
      <c r="E360" s="118"/>
      <c r="F360" s="118"/>
      <c r="G360" s="118"/>
      <c r="H360" s="118"/>
      <c r="I360" s="118"/>
      <c r="J360" s="18" t="str">
        <f t="shared" si="106"/>
        <v/>
      </c>
      <c r="K360" s="18" t="str">
        <f t="shared" si="107"/>
        <v/>
      </c>
      <c r="L360" s="151"/>
      <c r="M360" s="151"/>
      <c r="N360" s="119"/>
      <c r="O360" s="120" t="str">
        <f t="shared" si="94"/>
        <v/>
      </c>
      <c r="P360" s="119"/>
      <c r="Q360" s="15" t="str">
        <f t="shared" si="99"/>
        <v/>
      </c>
      <c r="R360" s="15" t="str">
        <f>IF('2014 Quote Calculator'!$AB360="-","-",IF('2014 Quote Calculator'!$AB360="","",ROUNDUP(IF(OR('2014 Quote Calculator'!$E360=$CF$6,'2014 Quote Calculator'!$E360=$CG$6,'2014 Quote Calculator'!$E360=$CH$6,'2014 Quote Calculator'!$E360=$CI$6),'2014 Quote Calculator'!$AB360,(1-$L360)*'2014 Quote Calculator'!$AB360),2)))</f>
        <v/>
      </c>
      <c r="S360" s="15" t="str">
        <f t="shared" si="100"/>
        <v/>
      </c>
      <c r="T360" s="15" t="str">
        <f>IF('2014 Quote Calculator'!$AD360="-","-",IF('2014 Quote Calculator'!$AD360="","",ROUNDUP(IF(OR('2014 Quote Calculator'!$H360=$CF$6,'2014 Quote Calculator'!$H360=$CG$6,'2014 Quote Calculator'!$H360=$CH$6,'2014 Quote Calculator'!$H360=$CI$6),'2014 Quote Calculator'!$AD360,(1-$L360)*'2014 Quote Calculator'!$AD360),2)))</f>
        <v/>
      </c>
      <c r="U360" s="15" t="str">
        <f t="shared" si="101"/>
        <v/>
      </c>
      <c r="V360" s="132"/>
      <c r="W360" s="18" t="str">
        <f t="shared" si="102"/>
        <v/>
      </c>
      <c r="X360" s="18" t="str">
        <f t="shared" si="95"/>
        <v/>
      </c>
      <c r="Y360" s="18" t="str">
        <f t="shared" si="103"/>
        <v/>
      </c>
      <c r="Z360" s="18" t="str">
        <f t="shared" si="96"/>
        <v/>
      </c>
      <c r="AA360" s="18" t="str">
        <f t="shared" si="104"/>
        <v/>
      </c>
      <c r="AB360" s="15" t="str">
        <f t="shared" si="105"/>
        <v/>
      </c>
      <c r="AC360" s="15" t="str">
        <f t="shared" si="97"/>
        <v/>
      </c>
      <c r="AD360" s="15" t="str">
        <f t="shared" si="98"/>
        <v/>
      </c>
      <c r="AE360" s="121"/>
      <c r="AF360" s="8"/>
      <c r="AG360" s="13"/>
      <c r="AH360" s="13"/>
      <c r="AI360" s="13"/>
      <c r="AJ360" s="13"/>
      <c r="AO360" s="13"/>
      <c r="BR360" s="13"/>
      <c r="BS360" s="122"/>
      <c r="BT360" s="122"/>
      <c r="BX360" s="13"/>
      <c r="BY360" s="122"/>
      <c r="BZ360" s="122"/>
      <c r="CO360" s="144"/>
      <c r="CP360" s="145"/>
    </row>
    <row r="361" spans="1:94" s="57" customFormat="1" ht="31.5" customHeight="1" x14ac:dyDescent="0.25">
      <c r="A361" s="118"/>
      <c r="B361" s="118"/>
      <c r="C361" s="118"/>
      <c r="D361" s="118"/>
      <c r="E361" s="118"/>
      <c r="F361" s="118"/>
      <c r="G361" s="118"/>
      <c r="H361" s="118"/>
      <c r="I361" s="118"/>
      <c r="J361" s="18" t="str">
        <f t="shared" si="106"/>
        <v/>
      </c>
      <c r="K361" s="18" t="str">
        <f t="shared" si="107"/>
        <v/>
      </c>
      <c r="L361" s="151"/>
      <c r="M361" s="151"/>
      <c r="N361" s="119"/>
      <c r="O361" s="120" t="str">
        <f t="shared" si="94"/>
        <v/>
      </c>
      <c r="P361" s="119"/>
      <c r="Q361" s="15" t="str">
        <f t="shared" si="99"/>
        <v/>
      </c>
      <c r="R361" s="15" t="str">
        <f>IF('2014 Quote Calculator'!$AB361="-","-",IF('2014 Quote Calculator'!$AB361="","",ROUNDUP(IF(OR('2014 Quote Calculator'!$E361=$CF$6,'2014 Quote Calculator'!$E361=$CG$6,'2014 Quote Calculator'!$E361=$CH$6,'2014 Quote Calculator'!$E361=$CI$6),'2014 Quote Calculator'!$AB361,(1-$L361)*'2014 Quote Calculator'!$AB361),2)))</f>
        <v/>
      </c>
      <c r="S361" s="15" t="str">
        <f t="shared" si="100"/>
        <v/>
      </c>
      <c r="T361" s="15" t="str">
        <f>IF('2014 Quote Calculator'!$AD361="-","-",IF('2014 Quote Calculator'!$AD361="","",ROUNDUP(IF(OR('2014 Quote Calculator'!$H361=$CF$6,'2014 Quote Calculator'!$H361=$CG$6,'2014 Quote Calculator'!$H361=$CH$6,'2014 Quote Calculator'!$H361=$CI$6),'2014 Quote Calculator'!$AD361,(1-$L361)*'2014 Quote Calculator'!$AD361),2)))</f>
        <v/>
      </c>
      <c r="U361" s="15" t="str">
        <f t="shared" si="101"/>
        <v/>
      </c>
      <c r="V361" s="132"/>
      <c r="W361" s="18" t="str">
        <f t="shared" si="102"/>
        <v/>
      </c>
      <c r="X361" s="18" t="str">
        <f t="shared" si="95"/>
        <v/>
      </c>
      <c r="Y361" s="18" t="str">
        <f t="shared" si="103"/>
        <v/>
      </c>
      <c r="Z361" s="18" t="str">
        <f t="shared" si="96"/>
        <v/>
      </c>
      <c r="AA361" s="18" t="str">
        <f t="shared" si="104"/>
        <v/>
      </c>
      <c r="AB361" s="15" t="str">
        <f t="shared" si="105"/>
        <v/>
      </c>
      <c r="AC361" s="15" t="str">
        <f t="shared" si="97"/>
        <v/>
      </c>
      <c r="AD361" s="15" t="str">
        <f t="shared" si="98"/>
        <v/>
      </c>
      <c r="AE361" s="121"/>
      <c r="AF361" s="8"/>
      <c r="AG361" s="13"/>
      <c r="AH361" s="13"/>
      <c r="AI361" s="13"/>
      <c r="AJ361" s="13"/>
      <c r="AO361" s="13"/>
      <c r="BR361" s="13"/>
      <c r="BS361" s="122"/>
      <c r="BT361" s="122"/>
      <c r="BX361" s="13"/>
      <c r="BY361" s="122"/>
      <c r="BZ361" s="122"/>
      <c r="CO361" s="144"/>
      <c r="CP361" s="145"/>
    </row>
    <row r="362" spans="1:94" s="57" customFormat="1" ht="31.5" customHeight="1" x14ac:dyDescent="0.25">
      <c r="A362" s="118"/>
      <c r="B362" s="118"/>
      <c r="C362" s="118"/>
      <c r="D362" s="118"/>
      <c r="E362" s="118"/>
      <c r="F362" s="118"/>
      <c r="G362" s="118"/>
      <c r="H362" s="118"/>
      <c r="I362" s="118"/>
      <c r="J362" s="18" t="str">
        <f t="shared" si="106"/>
        <v/>
      </c>
      <c r="K362" s="18" t="str">
        <f t="shared" si="107"/>
        <v/>
      </c>
      <c r="L362" s="151"/>
      <c r="M362" s="151"/>
      <c r="N362" s="119"/>
      <c r="O362" s="120" t="str">
        <f t="shared" si="94"/>
        <v/>
      </c>
      <c r="P362" s="119"/>
      <c r="Q362" s="15" t="str">
        <f t="shared" si="99"/>
        <v/>
      </c>
      <c r="R362" s="15" t="str">
        <f>IF('2014 Quote Calculator'!$AB362="-","-",IF('2014 Quote Calculator'!$AB362="","",ROUNDUP(IF(OR('2014 Quote Calculator'!$E362=$CF$6,'2014 Quote Calculator'!$E362=$CG$6,'2014 Quote Calculator'!$E362=$CH$6,'2014 Quote Calculator'!$E362=$CI$6),'2014 Quote Calculator'!$AB362,(1-$L362)*'2014 Quote Calculator'!$AB362),2)))</f>
        <v/>
      </c>
      <c r="S362" s="15" t="str">
        <f t="shared" si="100"/>
        <v/>
      </c>
      <c r="T362" s="15" t="str">
        <f>IF('2014 Quote Calculator'!$AD362="-","-",IF('2014 Quote Calculator'!$AD362="","",ROUNDUP(IF(OR('2014 Quote Calculator'!$H362=$CF$6,'2014 Quote Calculator'!$H362=$CG$6,'2014 Quote Calculator'!$H362=$CH$6,'2014 Quote Calculator'!$H362=$CI$6),'2014 Quote Calculator'!$AD362,(1-$L362)*'2014 Quote Calculator'!$AD362),2)))</f>
        <v/>
      </c>
      <c r="U362" s="15" t="str">
        <f t="shared" si="101"/>
        <v/>
      </c>
      <c r="V362" s="132"/>
      <c r="W362" s="18" t="str">
        <f t="shared" si="102"/>
        <v/>
      </c>
      <c r="X362" s="18" t="str">
        <f t="shared" si="95"/>
        <v/>
      </c>
      <c r="Y362" s="18" t="str">
        <f t="shared" si="103"/>
        <v/>
      </c>
      <c r="Z362" s="18" t="str">
        <f t="shared" si="96"/>
        <v/>
      </c>
      <c r="AA362" s="18" t="str">
        <f t="shared" si="104"/>
        <v/>
      </c>
      <c r="AB362" s="15" t="str">
        <f t="shared" si="105"/>
        <v/>
      </c>
      <c r="AC362" s="15" t="str">
        <f t="shared" si="97"/>
        <v/>
      </c>
      <c r="AD362" s="15" t="str">
        <f t="shared" si="98"/>
        <v/>
      </c>
      <c r="AE362" s="121"/>
      <c r="AF362" s="8"/>
      <c r="AG362" s="13"/>
      <c r="AH362" s="13"/>
      <c r="AI362" s="13"/>
      <c r="AJ362" s="13"/>
      <c r="AO362" s="13"/>
      <c r="BR362" s="13"/>
      <c r="BS362" s="122"/>
      <c r="BT362" s="122"/>
      <c r="BX362" s="13"/>
      <c r="BY362" s="122"/>
      <c r="BZ362" s="122"/>
      <c r="CO362" s="144"/>
      <c r="CP362" s="145"/>
    </row>
    <row r="363" spans="1:94" s="57" customFormat="1" ht="31.5" customHeight="1" x14ac:dyDescent="0.25">
      <c r="A363" s="118"/>
      <c r="B363" s="118"/>
      <c r="C363" s="118"/>
      <c r="D363" s="118"/>
      <c r="E363" s="118"/>
      <c r="F363" s="118"/>
      <c r="G363" s="118"/>
      <c r="H363" s="118"/>
      <c r="I363" s="118"/>
      <c r="J363" s="18" t="str">
        <f t="shared" si="106"/>
        <v/>
      </c>
      <c r="K363" s="18" t="str">
        <f t="shared" si="107"/>
        <v/>
      </c>
      <c r="L363" s="151"/>
      <c r="M363" s="151"/>
      <c r="N363" s="119"/>
      <c r="O363" s="120" t="str">
        <f t="shared" si="94"/>
        <v/>
      </c>
      <c r="P363" s="119"/>
      <c r="Q363" s="15" t="str">
        <f t="shared" si="99"/>
        <v/>
      </c>
      <c r="R363" s="15" t="str">
        <f>IF('2014 Quote Calculator'!$AB363="-","-",IF('2014 Quote Calculator'!$AB363="","",ROUNDUP(IF(OR('2014 Quote Calculator'!$E363=$CF$6,'2014 Quote Calculator'!$E363=$CG$6,'2014 Quote Calculator'!$E363=$CH$6,'2014 Quote Calculator'!$E363=$CI$6),'2014 Quote Calculator'!$AB363,(1-$L363)*'2014 Quote Calculator'!$AB363),2)))</f>
        <v/>
      </c>
      <c r="S363" s="15" t="str">
        <f t="shared" si="100"/>
        <v/>
      </c>
      <c r="T363" s="15" t="str">
        <f>IF('2014 Quote Calculator'!$AD363="-","-",IF('2014 Quote Calculator'!$AD363="","",ROUNDUP(IF(OR('2014 Quote Calculator'!$H363=$CF$6,'2014 Quote Calculator'!$H363=$CG$6,'2014 Quote Calculator'!$H363=$CH$6,'2014 Quote Calculator'!$H363=$CI$6),'2014 Quote Calculator'!$AD363,(1-$L363)*'2014 Quote Calculator'!$AD363),2)))</f>
        <v/>
      </c>
      <c r="U363" s="15" t="str">
        <f t="shared" si="101"/>
        <v/>
      </c>
      <c r="V363" s="132"/>
      <c r="W363" s="18" t="str">
        <f t="shared" si="102"/>
        <v/>
      </c>
      <c r="X363" s="18" t="str">
        <f t="shared" si="95"/>
        <v/>
      </c>
      <c r="Y363" s="18" t="str">
        <f t="shared" si="103"/>
        <v/>
      </c>
      <c r="Z363" s="18" t="str">
        <f t="shared" si="96"/>
        <v/>
      </c>
      <c r="AA363" s="18" t="str">
        <f t="shared" si="104"/>
        <v/>
      </c>
      <c r="AB363" s="15" t="str">
        <f t="shared" si="105"/>
        <v/>
      </c>
      <c r="AC363" s="15" t="str">
        <f t="shared" si="97"/>
        <v/>
      </c>
      <c r="AD363" s="15" t="str">
        <f t="shared" si="98"/>
        <v/>
      </c>
      <c r="AE363" s="121"/>
      <c r="AF363" s="8"/>
      <c r="AG363" s="13"/>
      <c r="AH363" s="13"/>
      <c r="AI363" s="13"/>
      <c r="AJ363" s="13"/>
      <c r="AO363" s="13"/>
      <c r="BR363" s="13"/>
      <c r="BS363" s="122"/>
      <c r="BT363" s="122"/>
      <c r="BX363" s="13"/>
      <c r="BY363" s="122"/>
      <c r="BZ363" s="122"/>
      <c r="CO363" s="144"/>
      <c r="CP363" s="145"/>
    </row>
    <row r="364" spans="1:94" s="57" customFormat="1" ht="31.5" customHeight="1" x14ac:dyDescent="0.25">
      <c r="A364" s="118"/>
      <c r="B364" s="118"/>
      <c r="C364" s="118"/>
      <c r="D364" s="118"/>
      <c r="E364" s="118"/>
      <c r="F364" s="118"/>
      <c r="G364" s="118"/>
      <c r="H364" s="118"/>
      <c r="I364" s="118"/>
      <c r="J364" s="18" t="str">
        <f t="shared" si="106"/>
        <v/>
      </c>
      <c r="K364" s="18" t="str">
        <f t="shared" si="107"/>
        <v/>
      </c>
      <c r="L364" s="151"/>
      <c r="M364" s="151"/>
      <c r="N364" s="119"/>
      <c r="O364" s="120" t="str">
        <f t="shared" si="94"/>
        <v/>
      </c>
      <c r="P364" s="119"/>
      <c r="Q364" s="15" t="str">
        <f t="shared" si="99"/>
        <v/>
      </c>
      <c r="R364" s="15" t="str">
        <f>IF('2014 Quote Calculator'!$AB364="-","-",IF('2014 Quote Calculator'!$AB364="","",ROUNDUP(IF(OR('2014 Quote Calculator'!$E364=$CF$6,'2014 Quote Calculator'!$E364=$CG$6,'2014 Quote Calculator'!$E364=$CH$6,'2014 Quote Calculator'!$E364=$CI$6),'2014 Quote Calculator'!$AB364,(1-$L364)*'2014 Quote Calculator'!$AB364),2)))</f>
        <v/>
      </c>
      <c r="S364" s="15" t="str">
        <f t="shared" si="100"/>
        <v/>
      </c>
      <c r="T364" s="15" t="str">
        <f>IF('2014 Quote Calculator'!$AD364="-","-",IF('2014 Quote Calculator'!$AD364="","",ROUNDUP(IF(OR('2014 Quote Calculator'!$H364=$CF$6,'2014 Quote Calculator'!$H364=$CG$6,'2014 Quote Calculator'!$H364=$CH$6,'2014 Quote Calculator'!$H364=$CI$6),'2014 Quote Calculator'!$AD364,(1-$L364)*'2014 Quote Calculator'!$AD364),2)))</f>
        <v/>
      </c>
      <c r="U364" s="15" t="str">
        <f t="shared" si="101"/>
        <v/>
      </c>
      <c r="V364" s="132"/>
      <c r="W364" s="18" t="str">
        <f t="shared" si="102"/>
        <v/>
      </c>
      <c r="X364" s="18" t="str">
        <f t="shared" si="95"/>
        <v/>
      </c>
      <c r="Y364" s="18" t="str">
        <f t="shared" si="103"/>
        <v/>
      </c>
      <c r="Z364" s="18" t="str">
        <f t="shared" si="96"/>
        <v/>
      </c>
      <c r="AA364" s="18" t="str">
        <f t="shared" si="104"/>
        <v/>
      </c>
      <c r="AB364" s="15" t="str">
        <f t="shared" si="105"/>
        <v/>
      </c>
      <c r="AC364" s="15" t="str">
        <f t="shared" si="97"/>
        <v/>
      </c>
      <c r="AD364" s="15" t="str">
        <f t="shared" si="98"/>
        <v/>
      </c>
      <c r="AE364" s="121"/>
      <c r="AF364" s="8"/>
      <c r="AG364" s="13"/>
      <c r="AH364" s="13"/>
      <c r="AI364" s="13"/>
      <c r="AJ364" s="13"/>
      <c r="AO364" s="13"/>
      <c r="BR364" s="13"/>
      <c r="BS364" s="122"/>
      <c r="BT364" s="122"/>
      <c r="BX364" s="13"/>
      <c r="BY364" s="122"/>
      <c r="BZ364" s="122"/>
      <c r="CO364" s="144"/>
      <c r="CP364" s="145"/>
    </row>
    <row r="365" spans="1:94" s="57" customFormat="1" ht="31.5" customHeight="1" x14ac:dyDescent="0.25">
      <c r="A365" s="118"/>
      <c r="B365" s="118"/>
      <c r="C365" s="118"/>
      <c r="D365" s="118"/>
      <c r="E365" s="118"/>
      <c r="F365" s="118"/>
      <c r="G365" s="118"/>
      <c r="H365" s="118"/>
      <c r="I365" s="118"/>
      <c r="J365" s="18" t="str">
        <f t="shared" si="106"/>
        <v/>
      </c>
      <c r="K365" s="18" t="str">
        <f t="shared" si="107"/>
        <v/>
      </c>
      <c r="L365" s="151"/>
      <c r="M365" s="151"/>
      <c r="N365" s="119"/>
      <c r="O365" s="120" t="str">
        <f t="shared" si="94"/>
        <v/>
      </c>
      <c r="P365" s="119"/>
      <c r="Q365" s="15" t="str">
        <f t="shared" si="99"/>
        <v/>
      </c>
      <c r="R365" s="15" t="str">
        <f>IF('2014 Quote Calculator'!$AB365="-","-",IF('2014 Quote Calculator'!$AB365="","",ROUNDUP(IF(OR('2014 Quote Calculator'!$E365=$CF$6,'2014 Quote Calculator'!$E365=$CG$6,'2014 Quote Calculator'!$E365=$CH$6,'2014 Quote Calculator'!$E365=$CI$6),'2014 Quote Calculator'!$AB365,(1-$L365)*'2014 Quote Calculator'!$AB365),2)))</f>
        <v/>
      </c>
      <c r="S365" s="15" t="str">
        <f t="shared" si="100"/>
        <v/>
      </c>
      <c r="T365" s="15" t="str">
        <f>IF('2014 Quote Calculator'!$AD365="-","-",IF('2014 Quote Calculator'!$AD365="","",ROUNDUP(IF(OR('2014 Quote Calculator'!$H365=$CF$6,'2014 Quote Calculator'!$H365=$CG$6,'2014 Quote Calculator'!$H365=$CH$6,'2014 Quote Calculator'!$H365=$CI$6),'2014 Quote Calculator'!$AD365,(1-$L365)*'2014 Quote Calculator'!$AD365),2)))</f>
        <v/>
      </c>
      <c r="U365" s="15" t="str">
        <f t="shared" si="101"/>
        <v/>
      </c>
      <c r="V365" s="132"/>
      <c r="W365" s="18" t="str">
        <f t="shared" si="102"/>
        <v/>
      </c>
      <c r="X365" s="18" t="str">
        <f t="shared" si="95"/>
        <v/>
      </c>
      <c r="Y365" s="18" t="str">
        <f t="shared" si="103"/>
        <v/>
      </c>
      <c r="Z365" s="18" t="str">
        <f t="shared" si="96"/>
        <v/>
      </c>
      <c r="AA365" s="18" t="str">
        <f t="shared" si="104"/>
        <v/>
      </c>
      <c r="AB365" s="15" t="str">
        <f t="shared" si="105"/>
        <v/>
      </c>
      <c r="AC365" s="15" t="str">
        <f t="shared" si="97"/>
        <v/>
      </c>
      <c r="AD365" s="15" t="str">
        <f t="shared" si="98"/>
        <v/>
      </c>
      <c r="AE365" s="121"/>
      <c r="AF365" s="8"/>
      <c r="AG365" s="13"/>
      <c r="AH365" s="13"/>
      <c r="AI365" s="13"/>
      <c r="AJ365" s="13"/>
      <c r="AO365" s="13"/>
      <c r="BR365" s="13"/>
      <c r="BS365" s="122"/>
      <c r="BT365" s="122"/>
      <c r="BX365" s="13"/>
      <c r="BY365" s="122"/>
      <c r="BZ365" s="122"/>
      <c r="CO365" s="144"/>
      <c r="CP365" s="145"/>
    </row>
    <row r="366" spans="1:94" s="57" customFormat="1" ht="31.5" customHeight="1" x14ac:dyDescent="0.25">
      <c r="A366" s="118"/>
      <c r="B366" s="118"/>
      <c r="C366" s="118"/>
      <c r="D366" s="118"/>
      <c r="E366" s="118"/>
      <c r="F366" s="118"/>
      <c r="G366" s="118"/>
      <c r="H366" s="118"/>
      <c r="I366" s="118"/>
      <c r="J366" s="18" t="str">
        <f t="shared" si="106"/>
        <v/>
      </c>
      <c r="K366" s="18" t="str">
        <f t="shared" si="107"/>
        <v/>
      </c>
      <c r="L366" s="151"/>
      <c r="M366" s="151"/>
      <c r="N366" s="119"/>
      <c r="O366" s="120" t="str">
        <f t="shared" si="94"/>
        <v/>
      </c>
      <c r="P366" s="119"/>
      <c r="Q366" s="15" t="str">
        <f t="shared" si="99"/>
        <v/>
      </c>
      <c r="R366" s="15" t="str">
        <f>IF('2014 Quote Calculator'!$AB366="-","-",IF('2014 Quote Calculator'!$AB366="","",ROUNDUP(IF(OR('2014 Quote Calculator'!$E366=$CF$6,'2014 Quote Calculator'!$E366=$CG$6,'2014 Quote Calculator'!$E366=$CH$6,'2014 Quote Calculator'!$E366=$CI$6),'2014 Quote Calculator'!$AB366,(1-$L366)*'2014 Quote Calculator'!$AB366),2)))</f>
        <v/>
      </c>
      <c r="S366" s="15" t="str">
        <f t="shared" si="100"/>
        <v/>
      </c>
      <c r="T366" s="15" t="str">
        <f>IF('2014 Quote Calculator'!$AD366="-","-",IF('2014 Quote Calculator'!$AD366="","",ROUNDUP(IF(OR('2014 Quote Calculator'!$H366=$CF$6,'2014 Quote Calculator'!$H366=$CG$6,'2014 Quote Calculator'!$H366=$CH$6,'2014 Quote Calculator'!$H366=$CI$6),'2014 Quote Calculator'!$AD366,(1-$L366)*'2014 Quote Calculator'!$AD366),2)))</f>
        <v/>
      </c>
      <c r="U366" s="15" t="str">
        <f t="shared" si="101"/>
        <v/>
      </c>
      <c r="V366" s="132"/>
      <c r="W366" s="18" t="str">
        <f t="shared" si="102"/>
        <v/>
      </c>
      <c r="X366" s="18" t="str">
        <f t="shared" si="95"/>
        <v/>
      </c>
      <c r="Y366" s="18" t="str">
        <f t="shared" si="103"/>
        <v/>
      </c>
      <c r="Z366" s="18" t="str">
        <f t="shared" si="96"/>
        <v/>
      </c>
      <c r="AA366" s="18" t="str">
        <f t="shared" si="104"/>
        <v/>
      </c>
      <c r="AB366" s="15" t="str">
        <f t="shared" si="105"/>
        <v/>
      </c>
      <c r="AC366" s="15" t="str">
        <f t="shared" si="97"/>
        <v/>
      </c>
      <c r="AD366" s="15" t="str">
        <f t="shared" si="98"/>
        <v/>
      </c>
      <c r="AE366" s="121"/>
      <c r="AF366" s="8"/>
      <c r="AG366" s="13"/>
      <c r="AH366" s="13"/>
      <c r="AI366" s="13"/>
      <c r="AJ366" s="13"/>
      <c r="AO366" s="13"/>
      <c r="BR366" s="13"/>
      <c r="BS366" s="122"/>
      <c r="BT366" s="122"/>
      <c r="BX366" s="13"/>
      <c r="BY366" s="122"/>
      <c r="BZ366" s="122"/>
      <c r="CO366" s="144"/>
      <c r="CP366" s="145"/>
    </row>
    <row r="367" spans="1:94" s="57" customFormat="1" ht="31.5" customHeight="1" x14ac:dyDescent="0.25">
      <c r="A367" s="118"/>
      <c r="B367" s="118"/>
      <c r="C367" s="118"/>
      <c r="D367" s="118"/>
      <c r="E367" s="118"/>
      <c r="F367" s="118"/>
      <c r="G367" s="118"/>
      <c r="H367" s="118"/>
      <c r="I367" s="118"/>
      <c r="J367" s="18" t="str">
        <f t="shared" si="106"/>
        <v/>
      </c>
      <c r="K367" s="18" t="str">
        <f t="shared" si="107"/>
        <v/>
      </c>
      <c r="L367" s="151"/>
      <c r="M367" s="151"/>
      <c r="N367" s="119"/>
      <c r="O367" s="120" t="str">
        <f t="shared" si="94"/>
        <v/>
      </c>
      <c r="P367" s="119"/>
      <c r="Q367" s="15" t="str">
        <f t="shared" si="99"/>
        <v/>
      </c>
      <c r="R367" s="15" t="str">
        <f>IF('2014 Quote Calculator'!$AB367="-","-",IF('2014 Quote Calculator'!$AB367="","",ROUNDUP(IF(OR('2014 Quote Calculator'!$E367=$CF$6,'2014 Quote Calculator'!$E367=$CG$6,'2014 Quote Calculator'!$E367=$CH$6,'2014 Quote Calculator'!$E367=$CI$6),'2014 Quote Calculator'!$AB367,(1-$L367)*'2014 Quote Calculator'!$AB367),2)))</f>
        <v/>
      </c>
      <c r="S367" s="15" t="str">
        <f t="shared" si="100"/>
        <v/>
      </c>
      <c r="T367" s="15" t="str">
        <f>IF('2014 Quote Calculator'!$AD367="-","-",IF('2014 Quote Calculator'!$AD367="","",ROUNDUP(IF(OR('2014 Quote Calculator'!$H367=$CF$6,'2014 Quote Calculator'!$H367=$CG$6,'2014 Quote Calculator'!$H367=$CH$6,'2014 Quote Calculator'!$H367=$CI$6),'2014 Quote Calculator'!$AD367,(1-$L367)*'2014 Quote Calculator'!$AD367),2)))</f>
        <v/>
      </c>
      <c r="U367" s="15" t="str">
        <f t="shared" si="101"/>
        <v/>
      </c>
      <c r="V367" s="132"/>
      <c r="W367" s="18" t="str">
        <f t="shared" si="102"/>
        <v/>
      </c>
      <c r="X367" s="18" t="str">
        <f t="shared" si="95"/>
        <v/>
      </c>
      <c r="Y367" s="18" t="str">
        <f t="shared" si="103"/>
        <v/>
      </c>
      <c r="Z367" s="18" t="str">
        <f t="shared" si="96"/>
        <v/>
      </c>
      <c r="AA367" s="18" t="str">
        <f t="shared" si="104"/>
        <v/>
      </c>
      <c r="AB367" s="15" t="str">
        <f t="shared" si="105"/>
        <v/>
      </c>
      <c r="AC367" s="15" t="str">
        <f t="shared" si="97"/>
        <v/>
      </c>
      <c r="AD367" s="15" t="str">
        <f t="shared" si="98"/>
        <v/>
      </c>
      <c r="AE367" s="121"/>
      <c r="AF367" s="8"/>
      <c r="AG367" s="13"/>
      <c r="AH367" s="13"/>
      <c r="AI367" s="13"/>
      <c r="AJ367" s="13"/>
      <c r="AO367" s="13"/>
      <c r="BR367" s="13"/>
      <c r="BS367" s="122"/>
      <c r="BT367" s="122"/>
      <c r="BX367" s="13"/>
      <c r="BY367" s="122"/>
      <c r="BZ367" s="122"/>
      <c r="CO367" s="144"/>
      <c r="CP367" s="145"/>
    </row>
    <row r="368" spans="1:94" s="57" customFormat="1" ht="31.5" customHeight="1" x14ac:dyDescent="0.25">
      <c r="A368" s="118"/>
      <c r="B368" s="118"/>
      <c r="C368" s="118"/>
      <c r="D368" s="118"/>
      <c r="E368" s="118"/>
      <c r="F368" s="118"/>
      <c r="G368" s="118"/>
      <c r="H368" s="118"/>
      <c r="I368" s="118"/>
      <c r="J368" s="18" t="str">
        <f t="shared" si="106"/>
        <v/>
      </c>
      <c r="K368" s="18" t="str">
        <f t="shared" si="107"/>
        <v/>
      </c>
      <c r="L368" s="151"/>
      <c r="M368" s="151"/>
      <c r="N368" s="119"/>
      <c r="O368" s="120" t="str">
        <f t="shared" si="94"/>
        <v/>
      </c>
      <c r="P368" s="119"/>
      <c r="Q368" s="15" t="str">
        <f t="shared" si="99"/>
        <v/>
      </c>
      <c r="R368" s="15" t="str">
        <f>IF('2014 Quote Calculator'!$AB368="-","-",IF('2014 Quote Calculator'!$AB368="","",ROUNDUP(IF(OR('2014 Quote Calculator'!$E368=$CF$6,'2014 Quote Calculator'!$E368=$CG$6,'2014 Quote Calculator'!$E368=$CH$6,'2014 Quote Calculator'!$E368=$CI$6),'2014 Quote Calculator'!$AB368,(1-$L368)*'2014 Quote Calculator'!$AB368),2)))</f>
        <v/>
      </c>
      <c r="S368" s="15" t="str">
        <f t="shared" si="100"/>
        <v/>
      </c>
      <c r="T368" s="15" t="str">
        <f>IF('2014 Quote Calculator'!$AD368="-","-",IF('2014 Quote Calculator'!$AD368="","",ROUNDUP(IF(OR('2014 Quote Calculator'!$H368=$CF$6,'2014 Quote Calculator'!$H368=$CG$6,'2014 Quote Calculator'!$H368=$CH$6,'2014 Quote Calculator'!$H368=$CI$6),'2014 Quote Calculator'!$AD368,(1-$L368)*'2014 Quote Calculator'!$AD368),2)))</f>
        <v/>
      </c>
      <c r="U368" s="15" t="str">
        <f t="shared" si="101"/>
        <v/>
      </c>
      <c r="V368" s="132"/>
      <c r="W368" s="18" t="str">
        <f t="shared" si="102"/>
        <v/>
      </c>
      <c r="X368" s="18" t="str">
        <f t="shared" si="95"/>
        <v/>
      </c>
      <c r="Y368" s="18" t="str">
        <f t="shared" si="103"/>
        <v/>
      </c>
      <c r="Z368" s="18" t="str">
        <f t="shared" si="96"/>
        <v/>
      </c>
      <c r="AA368" s="18" t="str">
        <f t="shared" si="104"/>
        <v/>
      </c>
      <c r="AB368" s="15" t="str">
        <f t="shared" si="105"/>
        <v/>
      </c>
      <c r="AC368" s="15" t="str">
        <f t="shared" si="97"/>
        <v/>
      </c>
      <c r="AD368" s="15" t="str">
        <f t="shared" si="98"/>
        <v/>
      </c>
      <c r="AE368" s="121"/>
      <c r="AF368" s="8"/>
      <c r="AG368" s="13"/>
      <c r="AH368" s="13"/>
      <c r="AI368" s="13"/>
      <c r="AJ368" s="13"/>
      <c r="AO368" s="13"/>
      <c r="BR368" s="13"/>
      <c r="BS368" s="122"/>
      <c r="BT368" s="122"/>
      <c r="BX368" s="13"/>
      <c r="BY368" s="122"/>
      <c r="BZ368" s="122"/>
      <c r="CO368" s="144"/>
      <c r="CP368" s="145"/>
    </row>
    <row r="369" spans="1:94" s="57" customFormat="1" ht="31.5" customHeight="1" x14ac:dyDescent="0.25">
      <c r="A369" s="118"/>
      <c r="B369" s="118"/>
      <c r="C369" s="118"/>
      <c r="D369" s="118"/>
      <c r="E369" s="118"/>
      <c r="F369" s="118"/>
      <c r="G369" s="118"/>
      <c r="H369" s="118"/>
      <c r="I369" s="118"/>
      <c r="J369" s="18" t="str">
        <f t="shared" si="106"/>
        <v/>
      </c>
      <c r="K369" s="18" t="str">
        <f t="shared" si="107"/>
        <v/>
      </c>
      <c r="L369" s="151"/>
      <c r="M369" s="151"/>
      <c r="N369" s="119"/>
      <c r="O369" s="120" t="str">
        <f t="shared" si="94"/>
        <v/>
      </c>
      <c r="P369" s="119"/>
      <c r="Q369" s="15" t="str">
        <f t="shared" si="99"/>
        <v/>
      </c>
      <c r="R369" s="15" t="str">
        <f>IF('2014 Quote Calculator'!$AB369="-","-",IF('2014 Quote Calculator'!$AB369="","",ROUNDUP(IF(OR('2014 Quote Calculator'!$E369=$CF$6,'2014 Quote Calculator'!$E369=$CG$6,'2014 Quote Calculator'!$E369=$CH$6,'2014 Quote Calculator'!$E369=$CI$6),'2014 Quote Calculator'!$AB369,(1-$L369)*'2014 Quote Calculator'!$AB369),2)))</f>
        <v/>
      </c>
      <c r="S369" s="15" t="str">
        <f t="shared" si="100"/>
        <v/>
      </c>
      <c r="T369" s="15" t="str">
        <f>IF('2014 Quote Calculator'!$AD369="-","-",IF('2014 Quote Calculator'!$AD369="","",ROUNDUP(IF(OR('2014 Quote Calculator'!$H369=$CF$6,'2014 Quote Calculator'!$H369=$CG$6,'2014 Quote Calculator'!$H369=$CH$6,'2014 Quote Calculator'!$H369=$CI$6),'2014 Quote Calculator'!$AD369,(1-$L369)*'2014 Quote Calculator'!$AD369),2)))</f>
        <v/>
      </c>
      <c r="U369" s="15" t="str">
        <f t="shared" si="101"/>
        <v/>
      </c>
      <c r="V369" s="132"/>
      <c r="W369" s="18" t="str">
        <f t="shared" si="102"/>
        <v/>
      </c>
      <c r="X369" s="18" t="str">
        <f t="shared" si="95"/>
        <v/>
      </c>
      <c r="Y369" s="18" t="str">
        <f t="shared" si="103"/>
        <v/>
      </c>
      <c r="Z369" s="18" t="str">
        <f t="shared" si="96"/>
        <v/>
      </c>
      <c r="AA369" s="18" t="str">
        <f t="shared" si="104"/>
        <v/>
      </c>
      <c r="AB369" s="15" t="str">
        <f t="shared" si="105"/>
        <v/>
      </c>
      <c r="AC369" s="15" t="str">
        <f t="shared" si="97"/>
        <v/>
      </c>
      <c r="AD369" s="15" t="str">
        <f t="shared" si="98"/>
        <v/>
      </c>
      <c r="AE369" s="121"/>
      <c r="AF369" s="8"/>
      <c r="AG369" s="13"/>
      <c r="AH369" s="13"/>
      <c r="AI369" s="13"/>
      <c r="AJ369" s="13"/>
      <c r="AO369" s="13"/>
      <c r="BR369" s="13"/>
      <c r="BS369" s="122"/>
      <c r="BT369" s="122"/>
      <c r="BX369" s="13"/>
      <c r="BY369" s="122"/>
      <c r="BZ369" s="122"/>
      <c r="CO369" s="144"/>
      <c r="CP369" s="145"/>
    </row>
    <row r="370" spans="1:94" s="57" customFormat="1" ht="31.5" customHeight="1" x14ac:dyDescent="0.25">
      <c r="A370" s="118"/>
      <c r="B370" s="118"/>
      <c r="C370" s="118"/>
      <c r="D370" s="118"/>
      <c r="E370" s="118"/>
      <c r="F370" s="118"/>
      <c r="G370" s="118"/>
      <c r="H370" s="118"/>
      <c r="I370" s="118"/>
      <c r="J370" s="18" t="str">
        <f t="shared" si="106"/>
        <v/>
      </c>
      <c r="K370" s="18" t="str">
        <f t="shared" si="107"/>
        <v/>
      </c>
      <c r="L370" s="151"/>
      <c r="M370" s="151"/>
      <c r="N370" s="119"/>
      <c r="O370" s="120" t="str">
        <f t="shared" si="94"/>
        <v/>
      </c>
      <c r="P370" s="119"/>
      <c r="Q370" s="15" t="str">
        <f t="shared" si="99"/>
        <v/>
      </c>
      <c r="R370" s="15" t="str">
        <f>IF('2014 Quote Calculator'!$AB370="-","-",IF('2014 Quote Calculator'!$AB370="","",ROUNDUP(IF(OR('2014 Quote Calculator'!$E370=$CF$6,'2014 Quote Calculator'!$E370=$CG$6,'2014 Quote Calculator'!$E370=$CH$6,'2014 Quote Calculator'!$E370=$CI$6),'2014 Quote Calculator'!$AB370,(1-$L370)*'2014 Quote Calculator'!$AB370),2)))</f>
        <v/>
      </c>
      <c r="S370" s="15" t="str">
        <f t="shared" si="100"/>
        <v/>
      </c>
      <c r="T370" s="15" t="str">
        <f>IF('2014 Quote Calculator'!$AD370="-","-",IF('2014 Quote Calculator'!$AD370="","",ROUNDUP(IF(OR('2014 Quote Calculator'!$H370=$CF$6,'2014 Quote Calculator'!$H370=$CG$6,'2014 Quote Calculator'!$H370=$CH$6,'2014 Quote Calculator'!$H370=$CI$6),'2014 Quote Calculator'!$AD370,(1-$L370)*'2014 Quote Calculator'!$AD370),2)))</f>
        <v/>
      </c>
      <c r="U370" s="15" t="str">
        <f t="shared" si="101"/>
        <v/>
      </c>
      <c r="V370" s="132"/>
      <c r="W370" s="18" t="str">
        <f t="shared" si="102"/>
        <v/>
      </c>
      <c r="X370" s="18" t="str">
        <f t="shared" si="95"/>
        <v/>
      </c>
      <c r="Y370" s="18" t="str">
        <f t="shared" si="103"/>
        <v/>
      </c>
      <c r="Z370" s="18" t="str">
        <f t="shared" si="96"/>
        <v/>
      </c>
      <c r="AA370" s="18" t="str">
        <f t="shared" si="104"/>
        <v/>
      </c>
      <c r="AB370" s="15" t="str">
        <f t="shared" si="105"/>
        <v/>
      </c>
      <c r="AC370" s="15" t="str">
        <f t="shared" si="97"/>
        <v/>
      </c>
      <c r="AD370" s="15" t="str">
        <f t="shared" si="98"/>
        <v/>
      </c>
      <c r="AE370" s="121"/>
      <c r="AF370" s="8"/>
      <c r="AG370" s="13"/>
      <c r="AH370" s="13"/>
      <c r="AI370" s="13"/>
      <c r="AJ370" s="13"/>
      <c r="AO370" s="13"/>
      <c r="BA370" s="123"/>
      <c r="BB370" s="123"/>
      <c r="BC370" s="123"/>
      <c r="BE370" s="123"/>
      <c r="BF370" s="123"/>
      <c r="BG370" s="123"/>
      <c r="BH370" s="123"/>
      <c r="BR370" s="13"/>
      <c r="BS370" s="122"/>
      <c r="BT370" s="122"/>
      <c r="BX370" s="13"/>
      <c r="BY370" s="122"/>
      <c r="BZ370" s="122"/>
      <c r="CE370" s="123"/>
      <c r="CF370" s="123"/>
      <c r="CG370" s="123"/>
      <c r="CH370" s="123"/>
      <c r="CI370" s="123"/>
      <c r="CJ370" s="123"/>
      <c r="CO370" s="144"/>
      <c r="CP370" s="145"/>
    </row>
    <row r="371" spans="1:94" s="57" customFormat="1" ht="31.5" customHeight="1" x14ac:dyDescent="0.25">
      <c r="A371" s="118"/>
      <c r="B371" s="118"/>
      <c r="C371" s="118"/>
      <c r="D371" s="118"/>
      <c r="E371" s="118"/>
      <c r="F371" s="118"/>
      <c r="G371" s="118"/>
      <c r="H371" s="118"/>
      <c r="I371" s="118"/>
      <c r="J371" s="18" t="str">
        <f t="shared" si="106"/>
        <v/>
      </c>
      <c r="K371" s="18" t="str">
        <f t="shared" si="107"/>
        <v/>
      </c>
      <c r="L371" s="151"/>
      <c r="M371" s="151"/>
      <c r="N371" s="119"/>
      <c r="O371" s="120" t="str">
        <f t="shared" si="94"/>
        <v/>
      </c>
      <c r="P371" s="119"/>
      <c r="Q371" s="15" t="str">
        <f t="shared" si="99"/>
        <v/>
      </c>
      <c r="R371" s="15" t="str">
        <f>IF('2014 Quote Calculator'!$AB371="-","-",IF('2014 Quote Calculator'!$AB371="","",ROUNDUP(IF(OR('2014 Quote Calculator'!$E371=$CF$6,'2014 Quote Calculator'!$E371=$CG$6,'2014 Quote Calculator'!$E371=$CH$6,'2014 Quote Calculator'!$E371=$CI$6),'2014 Quote Calculator'!$AB371,(1-$L371)*'2014 Quote Calculator'!$AB371),2)))</f>
        <v/>
      </c>
      <c r="S371" s="15" t="str">
        <f t="shared" si="100"/>
        <v/>
      </c>
      <c r="T371" s="15" t="str">
        <f>IF('2014 Quote Calculator'!$AD371="-","-",IF('2014 Quote Calculator'!$AD371="","",ROUNDUP(IF(OR('2014 Quote Calculator'!$H371=$CF$6,'2014 Quote Calculator'!$H371=$CG$6,'2014 Quote Calculator'!$H371=$CH$6,'2014 Quote Calculator'!$H371=$CI$6),'2014 Quote Calculator'!$AD371,(1-$L371)*'2014 Quote Calculator'!$AD371),2)))</f>
        <v/>
      </c>
      <c r="U371" s="15" t="str">
        <f t="shared" si="101"/>
        <v/>
      </c>
      <c r="V371" s="132"/>
      <c r="W371" s="18" t="str">
        <f t="shared" si="102"/>
        <v/>
      </c>
      <c r="X371" s="18" t="str">
        <f t="shared" si="95"/>
        <v/>
      </c>
      <c r="Y371" s="18" t="str">
        <f t="shared" si="103"/>
        <v/>
      </c>
      <c r="Z371" s="18" t="str">
        <f t="shared" si="96"/>
        <v/>
      </c>
      <c r="AA371" s="18" t="str">
        <f t="shared" si="104"/>
        <v/>
      </c>
      <c r="AB371" s="15" t="str">
        <f t="shared" si="105"/>
        <v/>
      </c>
      <c r="AC371" s="15" t="str">
        <f t="shared" si="97"/>
        <v/>
      </c>
      <c r="AD371" s="15" t="str">
        <f t="shared" si="98"/>
        <v/>
      </c>
      <c r="AE371" s="121"/>
      <c r="AF371" s="8"/>
      <c r="AG371" s="13"/>
      <c r="AH371" s="13"/>
      <c r="AI371" s="13"/>
      <c r="AJ371" s="13"/>
      <c r="AK371" s="123"/>
      <c r="AL371" s="123"/>
      <c r="AM371" s="123"/>
      <c r="AN371" s="123"/>
      <c r="AO371" s="13"/>
      <c r="AP371" s="123"/>
      <c r="AQ371" s="123"/>
      <c r="AR371" s="123"/>
      <c r="AS371" s="123"/>
      <c r="AT371" s="123"/>
      <c r="AU371" s="123"/>
      <c r="AV371" s="123"/>
      <c r="AW371" s="123"/>
      <c r="AX371" s="123"/>
      <c r="AY371" s="123"/>
      <c r="AZ371" s="123"/>
      <c r="BA371" s="123"/>
      <c r="BB371" s="123"/>
      <c r="BC371" s="123"/>
      <c r="BD371" s="123"/>
      <c r="BE371" s="123"/>
      <c r="BF371" s="123"/>
      <c r="BG371" s="123"/>
      <c r="BH371" s="123"/>
      <c r="BI371" s="123"/>
      <c r="BJ371" s="123"/>
      <c r="BK371" s="123"/>
      <c r="BL371" s="123"/>
      <c r="BM371" s="123"/>
      <c r="BN371" s="123"/>
      <c r="BO371" s="123"/>
      <c r="BP371" s="123"/>
      <c r="BQ371" s="123"/>
      <c r="BR371" s="13"/>
      <c r="BS371" s="122"/>
      <c r="BT371" s="122"/>
      <c r="BU371" s="123"/>
      <c r="BV371" s="123"/>
      <c r="BW371" s="123"/>
      <c r="BX371" s="13"/>
      <c r="BY371" s="122"/>
      <c r="BZ371" s="122"/>
      <c r="CA371" s="123"/>
      <c r="CB371" s="123"/>
      <c r="CC371" s="123"/>
      <c r="CD371" s="123"/>
      <c r="CE371" s="123"/>
      <c r="CF371" s="123"/>
      <c r="CG371" s="123"/>
      <c r="CH371" s="123"/>
      <c r="CI371" s="123"/>
      <c r="CJ371" s="123"/>
      <c r="CO371" s="144"/>
      <c r="CP371" s="145"/>
    </row>
    <row r="372" spans="1:94" s="57" customFormat="1" ht="31.5" customHeight="1" x14ac:dyDescent="0.25">
      <c r="A372" s="118"/>
      <c r="B372" s="118"/>
      <c r="C372" s="118"/>
      <c r="D372" s="118"/>
      <c r="E372" s="118"/>
      <c r="F372" s="118"/>
      <c r="G372" s="118"/>
      <c r="H372" s="118"/>
      <c r="I372" s="118"/>
      <c r="J372" s="18" t="str">
        <f t="shared" si="106"/>
        <v/>
      </c>
      <c r="K372" s="18" t="str">
        <f t="shared" si="107"/>
        <v/>
      </c>
      <c r="L372" s="151"/>
      <c r="M372" s="151"/>
      <c r="N372" s="119"/>
      <c r="O372" s="120" t="str">
        <f t="shared" si="94"/>
        <v/>
      </c>
      <c r="P372" s="119"/>
      <c r="Q372" s="15" t="str">
        <f t="shared" si="99"/>
        <v/>
      </c>
      <c r="R372" s="15" t="str">
        <f>IF('2014 Quote Calculator'!$AB372="-","-",IF('2014 Quote Calculator'!$AB372="","",ROUNDUP(IF(OR('2014 Quote Calculator'!$E372=$CF$6,'2014 Quote Calculator'!$E372=$CG$6,'2014 Quote Calculator'!$E372=$CH$6,'2014 Quote Calculator'!$E372=$CI$6),'2014 Quote Calculator'!$AB372,(1-$L372)*'2014 Quote Calculator'!$AB372),2)))</f>
        <v/>
      </c>
      <c r="S372" s="15" t="str">
        <f t="shared" si="100"/>
        <v/>
      </c>
      <c r="T372" s="15" t="str">
        <f>IF('2014 Quote Calculator'!$AD372="-","-",IF('2014 Quote Calculator'!$AD372="","",ROUNDUP(IF(OR('2014 Quote Calculator'!$H372=$CF$6,'2014 Quote Calculator'!$H372=$CG$6,'2014 Quote Calculator'!$H372=$CH$6,'2014 Quote Calculator'!$H372=$CI$6),'2014 Quote Calculator'!$AD372,(1-$L372)*'2014 Quote Calculator'!$AD372),2)))</f>
        <v/>
      </c>
      <c r="U372" s="15" t="str">
        <f t="shared" si="101"/>
        <v/>
      </c>
      <c r="V372" s="132"/>
      <c r="W372" s="18" t="str">
        <f t="shared" si="102"/>
        <v/>
      </c>
      <c r="X372" s="18" t="str">
        <f t="shared" si="95"/>
        <v/>
      </c>
      <c r="Y372" s="18" t="str">
        <f t="shared" si="103"/>
        <v/>
      </c>
      <c r="Z372" s="18" t="str">
        <f t="shared" si="96"/>
        <v/>
      </c>
      <c r="AA372" s="18" t="str">
        <f t="shared" si="104"/>
        <v/>
      </c>
      <c r="AB372" s="15" t="str">
        <f t="shared" si="105"/>
        <v/>
      </c>
      <c r="AC372" s="15" t="str">
        <f t="shared" si="97"/>
        <v/>
      </c>
      <c r="AD372" s="15" t="str">
        <f t="shared" si="98"/>
        <v/>
      </c>
      <c r="AE372" s="121"/>
      <c r="AF372" s="8"/>
      <c r="AG372" s="13"/>
      <c r="AH372" s="13"/>
      <c r="AI372" s="13"/>
      <c r="AJ372" s="13"/>
      <c r="AK372" s="123"/>
      <c r="AL372" s="123"/>
      <c r="AM372" s="123"/>
      <c r="AN372" s="123"/>
      <c r="AO372" s="13"/>
      <c r="AP372" s="123"/>
      <c r="AQ372" s="123"/>
      <c r="AR372" s="123"/>
      <c r="AS372" s="123"/>
      <c r="AT372" s="123"/>
      <c r="AU372" s="123"/>
      <c r="AV372" s="123"/>
      <c r="AW372" s="123"/>
      <c r="AX372" s="123"/>
      <c r="AY372" s="123"/>
      <c r="AZ372" s="123"/>
      <c r="BA372" s="123"/>
      <c r="BB372" s="123"/>
      <c r="BC372" s="123"/>
      <c r="BD372" s="123"/>
      <c r="BE372" s="123"/>
      <c r="BF372" s="123"/>
      <c r="BG372" s="123"/>
      <c r="BH372" s="123"/>
      <c r="BI372" s="123"/>
      <c r="BJ372" s="123"/>
      <c r="BK372" s="123"/>
      <c r="BL372" s="123"/>
      <c r="BM372" s="123"/>
      <c r="BN372" s="123"/>
      <c r="BO372" s="123"/>
      <c r="BP372" s="123"/>
      <c r="BQ372" s="123"/>
      <c r="BR372" s="13"/>
      <c r="BS372" s="122"/>
      <c r="BT372" s="122"/>
      <c r="BU372" s="123"/>
      <c r="BV372" s="123"/>
      <c r="BW372" s="123"/>
      <c r="BX372" s="13"/>
      <c r="BY372" s="122"/>
      <c r="BZ372" s="122"/>
      <c r="CA372" s="123"/>
      <c r="CB372" s="123"/>
      <c r="CC372" s="123"/>
      <c r="CD372" s="123"/>
      <c r="CE372" s="123"/>
      <c r="CF372" s="123"/>
      <c r="CG372" s="123"/>
      <c r="CH372" s="123"/>
      <c r="CI372" s="123"/>
      <c r="CJ372" s="123"/>
      <c r="CO372" s="144"/>
      <c r="CP372" s="145"/>
    </row>
    <row r="373" spans="1:94" s="57" customFormat="1" ht="31.5" customHeight="1" x14ac:dyDescent="0.25">
      <c r="A373" s="118"/>
      <c r="B373" s="118"/>
      <c r="C373" s="118"/>
      <c r="D373" s="118"/>
      <c r="E373" s="118"/>
      <c r="F373" s="118"/>
      <c r="G373" s="118"/>
      <c r="H373" s="118"/>
      <c r="I373" s="118"/>
      <c r="J373" s="18" t="str">
        <f t="shared" si="106"/>
        <v/>
      </c>
      <c r="K373" s="18" t="str">
        <f t="shared" si="107"/>
        <v/>
      </c>
      <c r="L373" s="151"/>
      <c r="M373" s="151"/>
      <c r="N373" s="119"/>
      <c r="O373" s="120" t="str">
        <f t="shared" si="94"/>
        <v/>
      </c>
      <c r="P373" s="119"/>
      <c r="Q373" s="15" t="str">
        <f t="shared" si="99"/>
        <v/>
      </c>
      <c r="R373" s="15" t="str">
        <f>IF('2014 Quote Calculator'!$AB373="-","-",IF('2014 Quote Calculator'!$AB373="","",ROUNDUP(IF(OR('2014 Quote Calculator'!$E373=$CF$6,'2014 Quote Calculator'!$E373=$CG$6,'2014 Quote Calculator'!$E373=$CH$6,'2014 Quote Calculator'!$E373=$CI$6),'2014 Quote Calculator'!$AB373,(1-$L373)*'2014 Quote Calculator'!$AB373),2)))</f>
        <v/>
      </c>
      <c r="S373" s="15" t="str">
        <f t="shared" si="100"/>
        <v/>
      </c>
      <c r="T373" s="15" t="str">
        <f>IF('2014 Quote Calculator'!$AD373="-","-",IF('2014 Quote Calculator'!$AD373="","",ROUNDUP(IF(OR('2014 Quote Calculator'!$H373=$CF$6,'2014 Quote Calculator'!$H373=$CG$6,'2014 Quote Calculator'!$H373=$CH$6,'2014 Quote Calculator'!$H373=$CI$6),'2014 Quote Calculator'!$AD373,(1-$L373)*'2014 Quote Calculator'!$AD373),2)))</f>
        <v/>
      </c>
      <c r="U373" s="15" t="str">
        <f t="shared" si="101"/>
        <v/>
      </c>
      <c r="V373" s="132"/>
      <c r="W373" s="18" t="str">
        <f t="shared" si="102"/>
        <v/>
      </c>
      <c r="X373" s="18" t="str">
        <f t="shared" si="95"/>
        <v/>
      </c>
      <c r="Y373" s="18" t="str">
        <f t="shared" si="103"/>
        <v/>
      </c>
      <c r="Z373" s="18" t="str">
        <f t="shared" si="96"/>
        <v/>
      </c>
      <c r="AA373" s="18" t="str">
        <f t="shared" si="104"/>
        <v/>
      </c>
      <c r="AB373" s="15" t="str">
        <f t="shared" si="105"/>
        <v/>
      </c>
      <c r="AC373" s="15" t="str">
        <f t="shared" si="97"/>
        <v/>
      </c>
      <c r="AD373" s="15" t="str">
        <f t="shared" si="98"/>
        <v/>
      </c>
      <c r="AE373" s="121"/>
      <c r="AF373" s="8"/>
      <c r="AG373" s="13"/>
      <c r="AH373" s="13"/>
      <c r="AI373" s="13"/>
      <c r="AJ373" s="13"/>
      <c r="AK373" s="123"/>
      <c r="AL373" s="123"/>
      <c r="AM373" s="123"/>
      <c r="AN373" s="123"/>
      <c r="AO373" s="13"/>
      <c r="AP373" s="123"/>
      <c r="AQ373" s="123"/>
      <c r="AR373" s="123"/>
      <c r="AS373" s="123"/>
      <c r="AT373" s="123"/>
      <c r="AU373" s="123"/>
      <c r="AV373" s="123"/>
      <c r="AW373" s="123"/>
      <c r="AX373" s="123"/>
      <c r="AY373" s="123"/>
      <c r="AZ373" s="123"/>
      <c r="BA373" s="123"/>
      <c r="BB373" s="123"/>
      <c r="BC373" s="123"/>
      <c r="BD373" s="123"/>
      <c r="BE373" s="123"/>
      <c r="BF373" s="123"/>
      <c r="BG373" s="123"/>
      <c r="BH373" s="123"/>
      <c r="BI373" s="123"/>
      <c r="BJ373" s="123"/>
      <c r="BK373" s="123"/>
      <c r="BL373" s="123"/>
      <c r="BM373" s="123"/>
      <c r="BN373" s="123"/>
      <c r="BO373" s="123"/>
      <c r="BP373" s="123"/>
      <c r="BQ373" s="123"/>
      <c r="BR373" s="13"/>
      <c r="BS373" s="122"/>
      <c r="BT373" s="122"/>
      <c r="BU373" s="123"/>
      <c r="BV373" s="123"/>
      <c r="BW373" s="123"/>
      <c r="BX373" s="13"/>
      <c r="BY373" s="122"/>
      <c r="BZ373" s="122"/>
      <c r="CA373" s="123"/>
      <c r="CB373" s="123"/>
      <c r="CC373" s="123"/>
      <c r="CD373" s="123"/>
      <c r="CE373" s="123"/>
      <c r="CF373" s="123"/>
      <c r="CG373" s="123"/>
      <c r="CH373" s="123"/>
      <c r="CI373" s="123"/>
      <c r="CJ373" s="123"/>
      <c r="CO373" s="144"/>
      <c r="CP373" s="145"/>
    </row>
    <row r="374" spans="1:94" s="57" customFormat="1" ht="31.5" customHeight="1" x14ac:dyDescent="0.25">
      <c r="A374" s="118"/>
      <c r="B374" s="118"/>
      <c r="C374" s="118"/>
      <c r="D374" s="118"/>
      <c r="E374" s="118"/>
      <c r="F374" s="118"/>
      <c r="G374" s="118"/>
      <c r="H374" s="118"/>
      <c r="I374" s="118"/>
      <c r="J374" s="18" t="str">
        <f t="shared" si="106"/>
        <v/>
      </c>
      <c r="K374" s="18" t="str">
        <f t="shared" si="107"/>
        <v/>
      </c>
      <c r="L374" s="151"/>
      <c r="M374" s="151"/>
      <c r="N374" s="119"/>
      <c r="O374" s="120" t="str">
        <f t="shared" si="94"/>
        <v/>
      </c>
      <c r="P374" s="119"/>
      <c r="Q374" s="15" t="str">
        <f t="shared" si="99"/>
        <v/>
      </c>
      <c r="R374" s="15" t="str">
        <f>IF('2014 Quote Calculator'!$AB374="-","-",IF('2014 Quote Calculator'!$AB374="","",ROUNDUP(IF(OR('2014 Quote Calculator'!$E374=$CF$6,'2014 Quote Calculator'!$E374=$CG$6,'2014 Quote Calculator'!$E374=$CH$6,'2014 Quote Calculator'!$E374=$CI$6),'2014 Quote Calculator'!$AB374,(1-$L374)*'2014 Quote Calculator'!$AB374),2)))</f>
        <v/>
      </c>
      <c r="S374" s="15" t="str">
        <f t="shared" si="100"/>
        <v/>
      </c>
      <c r="T374" s="15" t="str">
        <f>IF('2014 Quote Calculator'!$AD374="-","-",IF('2014 Quote Calculator'!$AD374="","",ROUNDUP(IF(OR('2014 Quote Calculator'!$H374=$CF$6,'2014 Quote Calculator'!$H374=$CG$6,'2014 Quote Calculator'!$H374=$CH$6,'2014 Quote Calculator'!$H374=$CI$6),'2014 Quote Calculator'!$AD374,(1-$L374)*'2014 Quote Calculator'!$AD374),2)))</f>
        <v/>
      </c>
      <c r="U374" s="15" t="str">
        <f t="shared" si="101"/>
        <v/>
      </c>
      <c r="V374" s="132"/>
      <c r="W374" s="18" t="str">
        <f t="shared" si="102"/>
        <v/>
      </c>
      <c r="X374" s="18" t="str">
        <f t="shared" si="95"/>
        <v/>
      </c>
      <c r="Y374" s="18" t="str">
        <f t="shared" si="103"/>
        <v/>
      </c>
      <c r="Z374" s="18" t="str">
        <f t="shared" si="96"/>
        <v/>
      </c>
      <c r="AA374" s="18" t="str">
        <f t="shared" si="104"/>
        <v/>
      </c>
      <c r="AB374" s="15" t="str">
        <f t="shared" si="105"/>
        <v/>
      </c>
      <c r="AC374" s="15" t="str">
        <f t="shared" si="97"/>
        <v/>
      </c>
      <c r="AD374" s="15" t="str">
        <f t="shared" si="98"/>
        <v/>
      </c>
      <c r="AE374" s="121"/>
      <c r="AF374" s="8"/>
      <c r="AG374" s="13"/>
      <c r="AH374" s="13"/>
      <c r="AI374" s="13"/>
      <c r="AJ374" s="13"/>
      <c r="AK374" s="123"/>
      <c r="AL374" s="123"/>
      <c r="AM374" s="123"/>
      <c r="AN374" s="123"/>
      <c r="AO374" s="13"/>
      <c r="AP374" s="123"/>
      <c r="AQ374" s="123"/>
      <c r="AR374" s="123"/>
      <c r="AS374" s="123"/>
      <c r="AT374" s="123"/>
      <c r="AU374" s="123"/>
      <c r="AV374" s="123"/>
      <c r="AW374" s="123"/>
      <c r="AX374" s="123"/>
      <c r="AY374" s="123"/>
      <c r="AZ374" s="123"/>
      <c r="BA374" s="123"/>
      <c r="BB374" s="123"/>
      <c r="BC374" s="123"/>
      <c r="BD374" s="123"/>
      <c r="BE374" s="123"/>
      <c r="BF374" s="123"/>
      <c r="BG374" s="123"/>
      <c r="BH374" s="123"/>
      <c r="BI374" s="123"/>
      <c r="BJ374" s="123"/>
      <c r="BK374" s="123"/>
      <c r="BL374" s="123"/>
      <c r="BM374" s="123"/>
      <c r="BN374" s="123"/>
      <c r="BO374" s="123"/>
      <c r="BP374" s="123"/>
      <c r="BQ374" s="123"/>
      <c r="BR374" s="13"/>
      <c r="BS374" s="122"/>
      <c r="BT374" s="122"/>
      <c r="BU374" s="123"/>
      <c r="BV374" s="123"/>
      <c r="BW374" s="123"/>
      <c r="BX374" s="13"/>
      <c r="BY374" s="122"/>
      <c r="BZ374" s="122"/>
      <c r="CA374" s="123"/>
      <c r="CB374" s="123"/>
      <c r="CC374" s="123"/>
      <c r="CD374" s="123"/>
      <c r="CE374" s="123"/>
      <c r="CF374" s="123"/>
      <c r="CG374" s="123"/>
      <c r="CH374" s="123"/>
      <c r="CI374" s="123"/>
      <c r="CJ374" s="123"/>
      <c r="CO374" s="144"/>
      <c r="CP374" s="145"/>
    </row>
    <row r="375" spans="1:94" s="57" customFormat="1" ht="31.5" customHeight="1" x14ac:dyDescent="0.25">
      <c r="A375" s="118"/>
      <c r="B375" s="118"/>
      <c r="C375" s="118"/>
      <c r="D375" s="118"/>
      <c r="E375" s="118"/>
      <c r="F375" s="118"/>
      <c r="G375" s="118"/>
      <c r="H375" s="118"/>
      <c r="I375" s="118"/>
      <c r="J375" s="18" t="str">
        <f t="shared" si="106"/>
        <v/>
      </c>
      <c r="K375" s="18" t="str">
        <f t="shared" si="107"/>
        <v/>
      </c>
      <c r="L375" s="151"/>
      <c r="M375" s="151"/>
      <c r="N375" s="119"/>
      <c r="O375" s="120" t="str">
        <f t="shared" si="94"/>
        <v/>
      </c>
      <c r="P375" s="119"/>
      <c r="Q375" s="15" t="str">
        <f t="shared" si="99"/>
        <v/>
      </c>
      <c r="R375" s="15" t="str">
        <f>IF('2014 Quote Calculator'!$AB375="-","-",IF('2014 Quote Calculator'!$AB375="","",ROUNDUP(IF(OR('2014 Quote Calculator'!$E375=$CF$6,'2014 Quote Calculator'!$E375=$CG$6,'2014 Quote Calculator'!$E375=$CH$6,'2014 Quote Calculator'!$E375=$CI$6),'2014 Quote Calculator'!$AB375,(1-$L375)*'2014 Quote Calculator'!$AB375),2)))</f>
        <v/>
      </c>
      <c r="S375" s="15" t="str">
        <f t="shared" si="100"/>
        <v/>
      </c>
      <c r="T375" s="15" t="str">
        <f>IF('2014 Quote Calculator'!$AD375="-","-",IF('2014 Quote Calculator'!$AD375="","",ROUNDUP(IF(OR('2014 Quote Calculator'!$H375=$CF$6,'2014 Quote Calculator'!$H375=$CG$6,'2014 Quote Calculator'!$H375=$CH$6,'2014 Quote Calculator'!$H375=$CI$6),'2014 Quote Calculator'!$AD375,(1-$L375)*'2014 Quote Calculator'!$AD375),2)))</f>
        <v/>
      </c>
      <c r="U375" s="15" t="str">
        <f t="shared" si="101"/>
        <v/>
      </c>
      <c r="V375" s="132"/>
      <c r="W375" s="18" t="str">
        <f t="shared" si="102"/>
        <v/>
      </c>
      <c r="X375" s="18" t="str">
        <f t="shared" si="95"/>
        <v/>
      </c>
      <c r="Y375" s="18" t="str">
        <f t="shared" si="103"/>
        <v/>
      </c>
      <c r="Z375" s="18" t="str">
        <f t="shared" si="96"/>
        <v/>
      </c>
      <c r="AA375" s="18" t="str">
        <f t="shared" si="104"/>
        <v/>
      </c>
      <c r="AB375" s="15" t="str">
        <f t="shared" si="105"/>
        <v/>
      </c>
      <c r="AC375" s="15" t="str">
        <f t="shared" si="97"/>
        <v/>
      </c>
      <c r="AD375" s="15" t="str">
        <f t="shared" si="98"/>
        <v/>
      </c>
      <c r="AE375" s="121"/>
      <c r="AF375" s="8"/>
      <c r="AG375" s="13"/>
      <c r="AH375" s="13"/>
      <c r="AI375" s="13"/>
      <c r="AJ375" s="13"/>
      <c r="AK375" s="123"/>
      <c r="AL375" s="123"/>
      <c r="AM375" s="123"/>
      <c r="AN375" s="123"/>
      <c r="AO375" s="1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3"/>
      <c r="BM375" s="123"/>
      <c r="BN375" s="123"/>
      <c r="BO375" s="123"/>
      <c r="BP375" s="123"/>
      <c r="BQ375" s="123"/>
      <c r="BR375" s="13"/>
      <c r="BS375" s="122"/>
      <c r="BT375" s="122"/>
      <c r="BU375" s="123"/>
      <c r="BV375" s="123"/>
      <c r="BW375" s="123"/>
      <c r="BX375" s="13"/>
      <c r="BY375" s="122"/>
      <c r="BZ375" s="122"/>
      <c r="CA375" s="123"/>
      <c r="CB375" s="123"/>
      <c r="CC375" s="123"/>
      <c r="CD375" s="123"/>
      <c r="CE375" s="123"/>
      <c r="CF375" s="123"/>
      <c r="CG375" s="123"/>
      <c r="CH375" s="123"/>
      <c r="CI375" s="123"/>
      <c r="CJ375" s="123"/>
      <c r="CO375" s="144"/>
      <c r="CP375" s="145"/>
    </row>
    <row r="376" spans="1:94" s="57" customFormat="1" ht="31.5" customHeight="1" x14ac:dyDescent="0.25">
      <c r="A376" s="118"/>
      <c r="B376" s="118"/>
      <c r="C376" s="118"/>
      <c r="D376" s="118"/>
      <c r="E376" s="118"/>
      <c r="F376" s="118"/>
      <c r="G376" s="118"/>
      <c r="H376" s="118"/>
      <c r="I376" s="118"/>
      <c r="J376" s="18" t="str">
        <f t="shared" si="106"/>
        <v/>
      </c>
      <c r="K376" s="18" t="str">
        <f t="shared" si="107"/>
        <v/>
      </c>
      <c r="L376" s="151"/>
      <c r="M376" s="151"/>
      <c r="N376" s="119"/>
      <c r="O376" s="120" t="str">
        <f t="shared" si="94"/>
        <v/>
      </c>
      <c r="P376" s="119"/>
      <c r="Q376" s="15" t="str">
        <f t="shared" si="99"/>
        <v/>
      </c>
      <c r="R376" s="15" t="str">
        <f>IF('2014 Quote Calculator'!$AB376="-","-",IF('2014 Quote Calculator'!$AB376="","",ROUNDUP(IF(OR('2014 Quote Calculator'!$E376=$CF$6,'2014 Quote Calculator'!$E376=$CG$6,'2014 Quote Calculator'!$E376=$CH$6,'2014 Quote Calculator'!$E376=$CI$6),'2014 Quote Calculator'!$AB376,(1-$L376)*'2014 Quote Calculator'!$AB376),2)))</f>
        <v/>
      </c>
      <c r="S376" s="15" t="str">
        <f t="shared" si="100"/>
        <v/>
      </c>
      <c r="T376" s="15" t="str">
        <f>IF('2014 Quote Calculator'!$AD376="-","-",IF('2014 Quote Calculator'!$AD376="","",ROUNDUP(IF(OR('2014 Quote Calculator'!$H376=$CF$6,'2014 Quote Calculator'!$H376=$CG$6,'2014 Quote Calculator'!$H376=$CH$6,'2014 Quote Calculator'!$H376=$CI$6),'2014 Quote Calculator'!$AD376,(1-$L376)*'2014 Quote Calculator'!$AD376),2)))</f>
        <v/>
      </c>
      <c r="U376" s="15" t="str">
        <f t="shared" si="101"/>
        <v/>
      </c>
      <c r="V376" s="132"/>
      <c r="W376" s="18" t="str">
        <f t="shared" si="102"/>
        <v/>
      </c>
      <c r="X376" s="18" t="str">
        <f t="shared" si="95"/>
        <v/>
      </c>
      <c r="Y376" s="18" t="str">
        <f t="shared" si="103"/>
        <v/>
      </c>
      <c r="Z376" s="18" t="str">
        <f t="shared" si="96"/>
        <v/>
      </c>
      <c r="AA376" s="18" t="str">
        <f t="shared" si="104"/>
        <v/>
      </c>
      <c r="AB376" s="15" t="str">
        <f t="shared" si="105"/>
        <v/>
      </c>
      <c r="AC376" s="15" t="str">
        <f t="shared" si="97"/>
        <v/>
      </c>
      <c r="AD376" s="15" t="str">
        <f t="shared" si="98"/>
        <v/>
      </c>
      <c r="AE376" s="121"/>
      <c r="AF376" s="8"/>
      <c r="AG376" s="13"/>
      <c r="AH376" s="13"/>
      <c r="AI376" s="13"/>
      <c r="AJ376" s="13"/>
      <c r="AK376" s="123"/>
      <c r="AL376" s="123"/>
      <c r="AM376" s="123"/>
      <c r="AN376" s="123"/>
      <c r="AO376" s="13"/>
      <c r="AP376" s="123"/>
      <c r="AQ376" s="123"/>
      <c r="AR376" s="123"/>
      <c r="AS376" s="123"/>
      <c r="AT376" s="123"/>
      <c r="AU376" s="123"/>
      <c r="AV376" s="123"/>
      <c r="AW376" s="123"/>
      <c r="AX376" s="123"/>
      <c r="AY376" s="123"/>
      <c r="AZ376" s="123"/>
      <c r="BA376" s="123"/>
      <c r="BB376" s="123"/>
      <c r="BC376" s="123"/>
      <c r="BD376" s="123"/>
      <c r="BE376" s="123"/>
      <c r="BF376" s="123"/>
      <c r="BG376" s="123"/>
      <c r="BH376" s="123"/>
      <c r="BI376" s="123"/>
      <c r="BJ376" s="123"/>
      <c r="BK376" s="123"/>
      <c r="BL376" s="123"/>
      <c r="BM376" s="123"/>
      <c r="BN376" s="123"/>
      <c r="BO376" s="123"/>
      <c r="BP376" s="123"/>
      <c r="BQ376" s="123"/>
      <c r="BR376" s="13"/>
      <c r="BS376" s="122"/>
      <c r="BT376" s="122"/>
      <c r="BU376" s="123"/>
      <c r="BV376" s="123"/>
      <c r="BW376" s="123"/>
      <c r="BX376" s="13"/>
      <c r="BY376" s="122"/>
      <c r="BZ376" s="122"/>
      <c r="CA376" s="123"/>
      <c r="CB376" s="123"/>
      <c r="CC376" s="123"/>
      <c r="CD376" s="123"/>
      <c r="CE376" s="123"/>
      <c r="CF376" s="123"/>
      <c r="CG376" s="123"/>
      <c r="CH376" s="123"/>
      <c r="CI376" s="123"/>
      <c r="CJ376" s="123"/>
      <c r="CO376" s="144"/>
      <c r="CP376" s="145"/>
    </row>
    <row r="377" spans="1:94" s="57" customFormat="1" ht="31.5" customHeight="1" x14ac:dyDescent="0.25">
      <c r="A377" s="118"/>
      <c r="B377" s="118"/>
      <c r="C377" s="118"/>
      <c r="D377" s="118"/>
      <c r="E377" s="118"/>
      <c r="F377" s="118"/>
      <c r="G377" s="118"/>
      <c r="H377" s="118"/>
      <c r="I377" s="118"/>
      <c r="J377" s="18" t="str">
        <f t="shared" si="106"/>
        <v/>
      </c>
      <c r="K377" s="18" t="str">
        <f t="shared" si="107"/>
        <v/>
      </c>
      <c r="L377" s="151"/>
      <c r="M377" s="151"/>
      <c r="N377" s="119"/>
      <c r="O377" s="120" t="str">
        <f t="shared" si="94"/>
        <v/>
      </c>
      <c r="P377" s="119"/>
      <c r="Q377" s="15" t="str">
        <f t="shared" si="99"/>
        <v/>
      </c>
      <c r="R377" s="15" t="str">
        <f>IF('2014 Quote Calculator'!$AB377="-","-",IF('2014 Quote Calculator'!$AB377="","",ROUNDUP(IF(OR('2014 Quote Calculator'!$E377=$CF$6,'2014 Quote Calculator'!$E377=$CG$6,'2014 Quote Calculator'!$E377=$CH$6,'2014 Quote Calculator'!$E377=$CI$6),'2014 Quote Calculator'!$AB377,(1-$L377)*'2014 Quote Calculator'!$AB377),2)))</f>
        <v/>
      </c>
      <c r="S377" s="15" t="str">
        <f t="shared" si="100"/>
        <v/>
      </c>
      <c r="T377" s="15" t="str">
        <f>IF('2014 Quote Calculator'!$AD377="-","-",IF('2014 Quote Calculator'!$AD377="","",ROUNDUP(IF(OR('2014 Quote Calculator'!$H377=$CF$6,'2014 Quote Calculator'!$H377=$CG$6,'2014 Quote Calculator'!$H377=$CH$6,'2014 Quote Calculator'!$H377=$CI$6),'2014 Quote Calculator'!$AD377,(1-$L377)*'2014 Quote Calculator'!$AD377),2)))</f>
        <v/>
      </c>
      <c r="U377" s="15" t="str">
        <f t="shared" si="101"/>
        <v/>
      </c>
      <c r="V377" s="132"/>
      <c r="W377" s="18" t="str">
        <f t="shared" si="102"/>
        <v/>
      </c>
      <c r="X377" s="18" t="str">
        <f t="shared" si="95"/>
        <v/>
      </c>
      <c r="Y377" s="18" t="str">
        <f t="shared" si="103"/>
        <v/>
      </c>
      <c r="Z377" s="18" t="str">
        <f t="shared" si="96"/>
        <v/>
      </c>
      <c r="AA377" s="18" t="str">
        <f t="shared" si="104"/>
        <v/>
      </c>
      <c r="AB377" s="15" t="str">
        <f t="shared" si="105"/>
        <v/>
      </c>
      <c r="AC377" s="15" t="str">
        <f t="shared" si="97"/>
        <v/>
      </c>
      <c r="AD377" s="15" t="str">
        <f t="shared" si="98"/>
        <v/>
      </c>
      <c r="AE377" s="121"/>
      <c r="AF377" s="8"/>
      <c r="AG377" s="13"/>
      <c r="AH377" s="13"/>
      <c r="AI377" s="13"/>
      <c r="AJ377" s="13"/>
      <c r="AK377" s="123"/>
      <c r="AL377" s="123"/>
      <c r="AM377" s="123"/>
      <c r="AN377" s="123"/>
      <c r="AO377" s="13"/>
      <c r="AP377" s="123"/>
      <c r="AQ377" s="123"/>
      <c r="AR377" s="123"/>
      <c r="AS377" s="123"/>
      <c r="AT377" s="123"/>
      <c r="AU377" s="123"/>
      <c r="AV377" s="123"/>
      <c r="AW377" s="123"/>
      <c r="AX377" s="123"/>
      <c r="AY377" s="123"/>
      <c r="AZ377" s="123"/>
      <c r="BA377" s="123"/>
      <c r="BB377" s="123"/>
      <c r="BC377" s="123"/>
      <c r="BD377" s="123"/>
      <c r="BE377" s="123"/>
      <c r="BF377" s="123"/>
      <c r="BG377" s="123"/>
      <c r="BH377" s="123"/>
      <c r="BI377" s="123"/>
      <c r="BJ377" s="123"/>
      <c r="BK377" s="123"/>
      <c r="BL377" s="123"/>
      <c r="BM377" s="123"/>
      <c r="BN377" s="123"/>
      <c r="BO377" s="123"/>
      <c r="BP377" s="123"/>
      <c r="BQ377" s="123"/>
      <c r="BR377" s="13"/>
      <c r="BS377" s="122"/>
      <c r="BT377" s="122"/>
      <c r="BU377" s="123"/>
      <c r="BV377" s="123"/>
      <c r="BW377" s="123"/>
      <c r="BX377" s="13"/>
      <c r="BY377" s="122"/>
      <c r="BZ377" s="122"/>
      <c r="CA377" s="123"/>
      <c r="CB377" s="123"/>
      <c r="CC377" s="123"/>
      <c r="CD377" s="123"/>
      <c r="CE377" s="123"/>
      <c r="CF377" s="123"/>
      <c r="CG377" s="123"/>
      <c r="CH377" s="123"/>
      <c r="CI377" s="123"/>
      <c r="CJ377" s="123"/>
      <c r="CO377" s="144"/>
      <c r="CP377" s="145"/>
    </row>
    <row r="378" spans="1:94" s="57" customFormat="1" ht="31.5" customHeight="1" x14ac:dyDescent="0.25">
      <c r="A378" s="118"/>
      <c r="B378" s="118"/>
      <c r="C378" s="118"/>
      <c r="D378" s="118"/>
      <c r="E378" s="118"/>
      <c r="F378" s="118"/>
      <c r="G378" s="118"/>
      <c r="H378" s="118"/>
      <c r="I378" s="118"/>
      <c r="J378" s="18" t="str">
        <f t="shared" si="106"/>
        <v/>
      </c>
      <c r="K378" s="18" t="str">
        <f t="shared" si="107"/>
        <v/>
      </c>
      <c r="L378" s="151"/>
      <c r="M378" s="151"/>
      <c r="N378" s="119"/>
      <c r="O378" s="120" t="str">
        <f t="shared" si="94"/>
        <v/>
      </c>
      <c r="P378" s="119"/>
      <c r="Q378" s="15" t="str">
        <f t="shared" si="99"/>
        <v/>
      </c>
      <c r="R378" s="15" t="str">
        <f>IF('2014 Quote Calculator'!$AB378="-","-",IF('2014 Quote Calculator'!$AB378="","",ROUNDUP(IF(OR('2014 Quote Calculator'!$E378=$CF$6,'2014 Quote Calculator'!$E378=$CG$6,'2014 Quote Calculator'!$E378=$CH$6,'2014 Quote Calculator'!$E378=$CI$6),'2014 Quote Calculator'!$AB378,(1-$L378)*'2014 Quote Calculator'!$AB378),2)))</f>
        <v/>
      </c>
      <c r="S378" s="15" t="str">
        <f t="shared" si="100"/>
        <v/>
      </c>
      <c r="T378" s="15" t="str">
        <f>IF('2014 Quote Calculator'!$AD378="-","-",IF('2014 Quote Calculator'!$AD378="","",ROUNDUP(IF(OR('2014 Quote Calculator'!$H378=$CF$6,'2014 Quote Calculator'!$H378=$CG$6,'2014 Quote Calculator'!$H378=$CH$6,'2014 Quote Calculator'!$H378=$CI$6),'2014 Quote Calculator'!$AD378,(1-$L378)*'2014 Quote Calculator'!$AD378),2)))</f>
        <v/>
      </c>
      <c r="U378" s="15" t="str">
        <f t="shared" si="101"/>
        <v/>
      </c>
      <c r="V378" s="132"/>
      <c r="W378" s="18" t="str">
        <f t="shared" si="102"/>
        <v/>
      </c>
      <c r="X378" s="18" t="str">
        <f t="shared" si="95"/>
        <v/>
      </c>
      <c r="Y378" s="18" t="str">
        <f t="shared" si="103"/>
        <v/>
      </c>
      <c r="Z378" s="18" t="str">
        <f t="shared" si="96"/>
        <v/>
      </c>
      <c r="AA378" s="18" t="str">
        <f t="shared" si="104"/>
        <v/>
      </c>
      <c r="AB378" s="15" t="str">
        <f t="shared" si="105"/>
        <v/>
      </c>
      <c r="AC378" s="15" t="str">
        <f t="shared" si="97"/>
        <v/>
      </c>
      <c r="AD378" s="15" t="str">
        <f t="shared" si="98"/>
        <v/>
      </c>
      <c r="AE378" s="121"/>
      <c r="AF378" s="8"/>
      <c r="AG378" s="13"/>
      <c r="AH378" s="13"/>
      <c r="AI378" s="13"/>
      <c r="AJ378" s="13"/>
      <c r="AK378" s="123"/>
      <c r="AL378" s="123"/>
      <c r="AM378" s="123"/>
      <c r="AN378" s="123"/>
      <c r="AO378" s="13"/>
      <c r="AP378" s="123"/>
      <c r="AQ378" s="123"/>
      <c r="AR378" s="123"/>
      <c r="AS378" s="123"/>
      <c r="AT378" s="123"/>
      <c r="AU378" s="123"/>
      <c r="AV378" s="123"/>
      <c r="AW378" s="123"/>
      <c r="AX378" s="123"/>
      <c r="AY378" s="123"/>
      <c r="AZ378" s="123"/>
      <c r="BA378" s="123"/>
      <c r="BB378" s="123"/>
      <c r="BC378" s="123"/>
      <c r="BD378" s="123"/>
      <c r="BE378" s="123"/>
      <c r="BF378" s="123"/>
      <c r="BG378" s="123"/>
      <c r="BH378" s="123"/>
      <c r="BI378" s="123"/>
      <c r="BJ378" s="123"/>
      <c r="BK378" s="123"/>
      <c r="BL378" s="123"/>
      <c r="BM378" s="123"/>
      <c r="BN378" s="123"/>
      <c r="BO378" s="123"/>
      <c r="BP378" s="123"/>
      <c r="BQ378" s="123"/>
      <c r="BR378" s="13"/>
      <c r="BS378" s="122"/>
      <c r="BT378" s="122"/>
      <c r="BU378" s="123"/>
      <c r="BV378" s="123"/>
      <c r="BW378" s="123"/>
      <c r="BX378" s="13"/>
      <c r="BY378" s="122"/>
      <c r="BZ378" s="122"/>
      <c r="CA378" s="123"/>
      <c r="CB378" s="123"/>
      <c r="CC378" s="123"/>
      <c r="CD378" s="123"/>
      <c r="CE378" s="123"/>
      <c r="CF378" s="123"/>
      <c r="CG378" s="123"/>
      <c r="CH378" s="123"/>
      <c r="CI378" s="123"/>
      <c r="CJ378" s="123"/>
      <c r="CO378" s="144"/>
      <c r="CP378" s="145"/>
    </row>
    <row r="379" spans="1:94" s="57" customFormat="1" ht="31.5" customHeight="1" x14ac:dyDescent="0.25">
      <c r="A379" s="118"/>
      <c r="B379" s="118"/>
      <c r="C379" s="118"/>
      <c r="D379" s="118"/>
      <c r="E379" s="118"/>
      <c r="F379" s="118"/>
      <c r="G379" s="118"/>
      <c r="H379" s="118"/>
      <c r="I379" s="118"/>
      <c r="J379" s="18" t="str">
        <f t="shared" si="106"/>
        <v/>
      </c>
      <c r="K379" s="18" t="str">
        <f t="shared" si="107"/>
        <v/>
      </c>
      <c r="L379" s="151"/>
      <c r="M379" s="151"/>
      <c r="N379" s="119"/>
      <c r="O379" s="120" t="str">
        <f t="shared" si="94"/>
        <v/>
      </c>
      <c r="P379" s="119"/>
      <c r="Q379" s="15" t="str">
        <f t="shared" si="99"/>
        <v/>
      </c>
      <c r="R379" s="15" t="str">
        <f>IF('2014 Quote Calculator'!$AB379="-","-",IF('2014 Quote Calculator'!$AB379="","",ROUNDUP(IF(OR('2014 Quote Calculator'!$E379=$CF$6,'2014 Quote Calculator'!$E379=$CG$6,'2014 Quote Calculator'!$E379=$CH$6,'2014 Quote Calculator'!$E379=$CI$6),'2014 Quote Calculator'!$AB379,(1-$L379)*'2014 Quote Calculator'!$AB379),2)))</f>
        <v/>
      </c>
      <c r="S379" s="15" t="str">
        <f t="shared" si="100"/>
        <v/>
      </c>
      <c r="T379" s="15" t="str">
        <f>IF('2014 Quote Calculator'!$AD379="-","-",IF('2014 Quote Calculator'!$AD379="","",ROUNDUP(IF(OR('2014 Quote Calculator'!$H379=$CF$6,'2014 Quote Calculator'!$H379=$CG$6,'2014 Quote Calculator'!$H379=$CH$6,'2014 Quote Calculator'!$H379=$CI$6),'2014 Quote Calculator'!$AD379,(1-$L379)*'2014 Quote Calculator'!$AD379),2)))</f>
        <v/>
      </c>
      <c r="U379" s="15" t="str">
        <f t="shared" si="101"/>
        <v/>
      </c>
      <c r="V379" s="132"/>
      <c r="W379" s="18" t="str">
        <f t="shared" si="102"/>
        <v/>
      </c>
      <c r="X379" s="18" t="str">
        <f t="shared" si="95"/>
        <v/>
      </c>
      <c r="Y379" s="18" t="str">
        <f t="shared" si="103"/>
        <v/>
      </c>
      <c r="Z379" s="18" t="str">
        <f t="shared" si="96"/>
        <v/>
      </c>
      <c r="AA379" s="18" t="str">
        <f t="shared" si="104"/>
        <v/>
      </c>
      <c r="AB379" s="15" t="str">
        <f t="shared" si="105"/>
        <v/>
      </c>
      <c r="AC379" s="15" t="str">
        <f t="shared" si="97"/>
        <v/>
      </c>
      <c r="AD379" s="15" t="str">
        <f t="shared" si="98"/>
        <v/>
      </c>
      <c r="AE379" s="121"/>
      <c r="AF379" s="8"/>
      <c r="AG379" s="13"/>
      <c r="AH379" s="13"/>
      <c r="AI379" s="13"/>
      <c r="AJ379" s="13"/>
      <c r="AK379" s="123"/>
      <c r="AL379" s="123"/>
      <c r="AM379" s="123"/>
      <c r="AN379" s="123"/>
      <c r="AO379" s="13"/>
      <c r="AP379" s="123"/>
      <c r="AQ379" s="123"/>
      <c r="AR379" s="123"/>
      <c r="AS379" s="123"/>
      <c r="AT379" s="123"/>
      <c r="AU379" s="123"/>
      <c r="AV379" s="123"/>
      <c r="AW379" s="123"/>
      <c r="AX379" s="123"/>
      <c r="AY379" s="123"/>
      <c r="AZ379" s="123"/>
      <c r="BA379" s="123"/>
      <c r="BB379" s="123"/>
      <c r="BC379" s="123"/>
      <c r="BD379" s="123"/>
      <c r="BE379" s="123"/>
      <c r="BF379" s="123"/>
      <c r="BG379" s="123"/>
      <c r="BH379" s="123"/>
      <c r="BI379" s="123"/>
      <c r="BJ379" s="123"/>
      <c r="BK379" s="123"/>
      <c r="BL379" s="123"/>
      <c r="BM379" s="123"/>
      <c r="BN379" s="123"/>
      <c r="BO379" s="123"/>
      <c r="BP379" s="123"/>
      <c r="BQ379" s="123"/>
      <c r="BR379" s="13"/>
      <c r="BS379" s="122"/>
      <c r="BT379" s="122"/>
      <c r="BU379" s="123"/>
      <c r="BV379" s="123"/>
      <c r="BW379" s="123"/>
      <c r="BX379" s="13"/>
      <c r="BY379" s="122"/>
      <c r="BZ379" s="122"/>
      <c r="CA379" s="123"/>
      <c r="CB379" s="123"/>
      <c r="CC379" s="123"/>
      <c r="CD379" s="123"/>
      <c r="CE379" s="123"/>
      <c r="CF379" s="123"/>
      <c r="CG379" s="123"/>
      <c r="CH379" s="123"/>
      <c r="CI379" s="123"/>
      <c r="CJ379" s="123"/>
      <c r="CO379" s="144"/>
      <c r="CP379" s="145"/>
    </row>
    <row r="380" spans="1:94" s="57" customFormat="1" ht="31.5" customHeight="1" x14ac:dyDescent="0.25">
      <c r="A380" s="118"/>
      <c r="B380" s="118"/>
      <c r="C380" s="118"/>
      <c r="D380" s="118"/>
      <c r="E380" s="118"/>
      <c r="F380" s="118"/>
      <c r="G380" s="118"/>
      <c r="H380" s="118"/>
      <c r="I380" s="118"/>
      <c r="J380" s="18" t="str">
        <f t="shared" si="106"/>
        <v/>
      </c>
      <c r="K380" s="18" t="str">
        <f t="shared" si="107"/>
        <v/>
      </c>
      <c r="L380" s="151"/>
      <c r="M380" s="151"/>
      <c r="N380" s="119"/>
      <c r="O380" s="120" t="str">
        <f t="shared" si="94"/>
        <v/>
      </c>
      <c r="P380" s="119"/>
      <c r="Q380" s="15" t="str">
        <f t="shared" si="99"/>
        <v/>
      </c>
      <c r="R380" s="15" t="str">
        <f>IF('2014 Quote Calculator'!$AB380="-","-",IF('2014 Quote Calculator'!$AB380="","",ROUNDUP(IF(OR('2014 Quote Calculator'!$E380=$CF$6,'2014 Quote Calculator'!$E380=$CG$6,'2014 Quote Calculator'!$E380=$CH$6,'2014 Quote Calculator'!$E380=$CI$6),'2014 Quote Calculator'!$AB380,(1-$L380)*'2014 Quote Calculator'!$AB380),2)))</f>
        <v/>
      </c>
      <c r="S380" s="15" t="str">
        <f t="shared" si="100"/>
        <v/>
      </c>
      <c r="T380" s="15" t="str">
        <f>IF('2014 Quote Calculator'!$AD380="-","-",IF('2014 Quote Calculator'!$AD380="","",ROUNDUP(IF(OR('2014 Quote Calculator'!$H380=$CF$6,'2014 Quote Calculator'!$H380=$CG$6,'2014 Quote Calculator'!$H380=$CH$6,'2014 Quote Calculator'!$H380=$CI$6),'2014 Quote Calculator'!$AD380,(1-$L380)*'2014 Quote Calculator'!$AD380),2)))</f>
        <v/>
      </c>
      <c r="U380" s="15" t="str">
        <f t="shared" si="101"/>
        <v/>
      </c>
      <c r="V380" s="132"/>
      <c r="W380" s="18" t="str">
        <f t="shared" si="102"/>
        <v/>
      </c>
      <c r="X380" s="18" t="str">
        <f t="shared" si="95"/>
        <v/>
      </c>
      <c r="Y380" s="18" t="str">
        <f t="shared" si="103"/>
        <v/>
      </c>
      <c r="Z380" s="18" t="str">
        <f t="shared" si="96"/>
        <v/>
      </c>
      <c r="AA380" s="18" t="str">
        <f t="shared" si="104"/>
        <v/>
      </c>
      <c r="AB380" s="15" t="str">
        <f t="shared" si="105"/>
        <v/>
      </c>
      <c r="AC380" s="15" t="str">
        <f t="shared" si="97"/>
        <v/>
      </c>
      <c r="AD380" s="15" t="str">
        <f t="shared" si="98"/>
        <v/>
      </c>
      <c r="AE380" s="121"/>
      <c r="AF380" s="8"/>
      <c r="AG380" s="13"/>
      <c r="AH380" s="13"/>
      <c r="AI380" s="13"/>
      <c r="AJ380" s="13"/>
      <c r="AK380" s="123"/>
      <c r="AL380" s="123"/>
      <c r="AM380" s="123"/>
      <c r="AN380" s="123"/>
      <c r="AO380" s="13"/>
      <c r="AP380" s="123"/>
      <c r="AQ380" s="123"/>
      <c r="AR380" s="123"/>
      <c r="AS380" s="123"/>
      <c r="AT380" s="123"/>
      <c r="AU380" s="123"/>
      <c r="AV380" s="123"/>
      <c r="AW380" s="123"/>
      <c r="AX380" s="123"/>
      <c r="AY380" s="123"/>
      <c r="AZ380" s="123"/>
      <c r="BA380" s="123"/>
      <c r="BB380" s="123"/>
      <c r="BC380" s="123"/>
      <c r="BD380" s="123"/>
      <c r="BE380" s="123"/>
      <c r="BF380" s="123"/>
      <c r="BG380" s="123"/>
      <c r="BH380" s="123"/>
      <c r="BI380" s="123"/>
      <c r="BJ380" s="123"/>
      <c r="BK380" s="123"/>
      <c r="BL380" s="123"/>
      <c r="BM380" s="123"/>
      <c r="BN380" s="123"/>
      <c r="BO380" s="123"/>
      <c r="BP380" s="123"/>
      <c r="BQ380" s="123"/>
      <c r="BR380" s="13"/>
      <c r="BS380" s="122"/>
      <c r="BT380" s="122"/>
      <c r="BU380" s="123"/>
      <c r="BV380" s="123"/>
      <c r="BW380" s="123"/>
      <c r="BX380" s="13"/>
      <c r="BY380" s="122"/>
      <c r="BZ380" s="122"/>
      <c r="CA380" s="123"/>
      <c r="CB380" s="123"/>
      <c r="CC380" s="123"/>
      <c r="CD380" s="123"/>
      <c r="CE380" s="123"/>
      <c r="CF380" s="123"/>
      <c r="CG380" s="123"/>
      <c r="CH380" s="123"/>
      <c r="CI380" s="123"/>
      <c r="CJ380" s="123"/>
      <c r="CO380" s="144"/>
      <c r="CP380" s="145"/>
    </row>
    <row r="381" spans="1:94" s="57" customFormat="1" ht="31.5" customHeight="1" x14ac:dyDescent="0.25">
      <c r="A381" s="118"/>
      <c r="B381" s="118"/>
      <c r="C381" s="118"/>
      <c r="D381" s="118"/>
      <c r="E381" s="118"/>
      <c r="F381" s="118"/>
      <c r="G381" s="118"/>
      <c r="H381" s="118"/>
      <c r="I381" s="118"/>
      <c r="J381" s="18" t="str">
        <f t="shared" si="106"/>
        <v/>
      </c>
      <c r="K381" s="18" t="str">
        <f t="shared" si="107"/>
        <v/>
      </c>
      <c r="L381" s="151"/>
      <c r="M381" s="151"/>
      <c r="N381" s="119"/>
      <c r="O381" s="120" t="str">
        <f t="shared" si="94"/>
        <v/>
      </c>
      <c r="P381" s="119"/>
      <c r="Q381" s="15" t="str">
        <f t="shared" si="99"/>
        <v/>
      </c>
      <c r="R381" s="15" t="str">
        <f>IF('2014 Quote Calculator'!$AB381="-","-",IF('2014 Quote Calculator'!$AB381="","",ROUNDUP(IF(OR('2014 Quote Calculator'!$E381=$CF$6,'2014 Quote Calculator'!$E381=$CG$6,'2014 Quote Calculator'!$E381=$CH$6,'2014 Quote Calculator'!$E381=$CI$6),'2014 Quote Calculator'!$AB381,(1-$L381)*'2014 Quote Calculator'!$AB381),2)))</f>
        <v/>
      </c>
      <c r="S381" s="15" t="str">
        <f t="shared" si="100"/>
        <v/>
      </c>
      <c r="T381" s="15" t="str">
        <f>IF('2014 Quote Calculator'!$AD381="-","-",IF('2014 Quote Calculator'!$AD381="","",ROUNDUP(IF(OR('2014 Quote Calculator'!$H381=$CF$6,'2014 Quote Calculator'!$H381=$CG$6,'2014 Quote Calculator'!$H381=$CH$6,'2014 Quote Calculator'!$H381=$CI$6),'2014 Quote Calculator'!$AD381,(1-$L381)*'2014 Quote Calculator'!$AD381),2)))</f>
        <v/>
      </c>
      <c r="U381" s="15" t="str">
        <f t="shared" si="101"/>
        <v/>
      </c>
      <c r="V381" s="132"/>
      <c r="W381" s="18" t="str">
        <f t="shared" si="102"/>
        <v/>
      </c>
      <c r="X381" s="18" t="str">
        <f t="shared" si="95"/>
        <v/>
      </c>
      <c r="Y381" s="18" t="str">
        <f t="shared" si="103"/>
        <v/>
      </c>
      <c r="Z381" s="18" t="str">
        <f t="shared" si="96"/>
        <v/>
      </c>
      <c r="AA381" s="18" t="str">
        <f t="shared" si="104"/>
        <v/>
      </c>
      <c r="AB381" s="15" t="str">
        <f t="shared" si="105"/>
        <v/>
      </c>
      <c r="AC381" s="15" t="str">
        <f t="shared" si="97"/>
        <v/>
      </c>
      <c r="AD381" s="15" t="str">
        <f t="shared" si="98"/>
        <v/>
      </c>
      <c r="AE381" s="121"/>
      <c r="AF381" s="8"/>
      <c r="AG381" s="13"/>
      <c r="AH381" s="13"/>
      <c r="AI381" s="13"/>
      <c r="AJ381" s="13"/>
      <c r="AK381" s="123"/>
      <c r="AL381" s="123"/>
      <c r="AM381" s="123"/>
      <c r="AN381" s="123"/>
      <c r="AO381" s="13"/>
      <c r="AP381" s="123"/>
      <c r="AQ381" s="123"/>
      <c r="AR381" s="123"/>
      <c r="AS381" s="123"/>
      <c r="AT381" s="123"/>
      <c r="AU381" s="123"/>
      <c r="AV381" s="123"/>
      <c r="AW381" s="123"/>
      <c r="AX381" s="123"/>
      <c r="AY381" s="123"/>
      <c r="AZ381" s="123"/>
      <c r="BA381" s="123"/>
      <c r="BB381" s="123"/>
      <c r="BC381" s="123"/>
      <c r="BD381" s="123"/>
      <c r="BE381" s="123"/>
      <c r="BF381" s="123"/>
      <c r="BG381" s="123"/>
      <c r="BH381" s="123"/>
      <c r="BI381" s="123"/>
      <c r="BJ381" s="123"/>
      <c r="BK381" s="123"/>
      <c r="BL381" s="123"/>
      <c r="BM381" s="123"/>
      <c r="BN381" s="123"/>
      <c r="BO381" s="123"/>
      <c r="BP381" s="123"/>
      <c r="BQ381" s="123"/>
      <c r="BR381" s="13"/>
      <c r="BS381" s="122"/>
      <c r="BT381" s="122"/>
      <c r="BU381" s="123"/>
      <c r="BV381" s="123"/>
      <c r="BW381" s="123"/>
      <c r="BX381" s="13"/>
      <c r="BY381" s="122"/>
      <c r="BZ381" s="122"/>
      <c r="CA381" s="123"/>
      <c r="CB381" s="123"/>
      <c r="CC381" s="123"/>
      <c r="CD381" s="123"/>
      <c r="CE381" s="123"/>
      <c r="CF381" s="123"/>
      <c r="CG381" s="123"/>
      <c r="CH381" s="123"/>
      <c r="CI381" s="123"/>
      <c r="CJ381" s="123"/>
      <c r="CO381" s="144"/>
      <c r="CP381" s="145"/>
    </row>
    <row r="382" spans="1:94" s="57" customFormat="1" ht="31.5" customHeight="1" x14ac:dyDescent="0.25">
      <c r="A382" s="118"/>
      <c r="B382" s="118"/>
      <c r="C382" s="118"/>
      <c r="D382" s="118"/>
      <c r="E382" s="118"/>
      <c r="F382" s="118"/>
      <c r="G382" s="118"/>
      <c r="H382" s="118"/>
      <c r="I382" s="118"/>
      <c r="J382" s="18" t="str">
        <f t="shared" si="106"/>
        <v/>
      </c>
      <c r="K382" s="18" t="str">
        <f t="shared" si="107"/>
        <v/>
      </c>
      <c r="L382" s="151"/>
      <c r="M382" s="151"/>
      <c r="N382" s="119"/>
      <c r="O382" s="120" t="str">
        <f t="shared" si="94"/>
        <v/>
      </c>
      <c r="P382" s="119"/>
      <c r="Q382" s="15" t="str">
        <f t="shared" si="99"/>
        <v/>
      </c>
      <c r="R382" s="15" t="str">
        <f>IF('2014 Quote Calculator'!$AB382="-","-",IF('2014 Quote Calculator'!$AB382="","",ROUNDUP(IF(OR('2014 Quote Calculator'!$E382=$CF$6,'2014 Quote Calculator'!$E382=$CG$6,'2014 Quote Calculator'!$E382=$CH$6,'2014 Quote Calculator'!$E382=$CI$6),'2014 Quote Calculator'!$AB382,(1-$L382)*'2014 Quote Calculator'!$AB382),2)))</f>
        <v/>
      </c>
      <c r="S382" s="15" t="str">
        <f t="shared" si="100"/>
        <v/>
      </c>
      <c r="T382" s="15" t="str">
        <f>IF('2014 Quote Calculator'!$AD382="-","-",IF('2014 Quote Calculator'!$AD382="","",ROUNDUP(IF(OR('2014 Quote Calculator'!$H382=$CF$6,'2014 Quote Calculator'!$H382=$CG$6,'2014 Quote Calculator'!$H382=$CH$6,'2014 Quote Calculator'!$H382=$CI$6),'2014 Quote Calculator'!$AD382,(1-$L382)*'2014 Quote Calculator'!$AD382),2)))</f>
        <v/>
      </c>
      <c r="U382" s="15" t="str">
        <f t="shared" si="101"/>
        <v/>
      </c>
      <c r="V382" s="132"/>
      <c r="W382" s="18" t="str">
        <f t="shared" si="102"/>
        <v/>
      </c>
      <c r="X382" s="18" t="str">
        <f t="shared" si="95"/>
        <v/>
      </c>
      <c r="Y382" s="18" t="str">
        <f t="shared" si="103"/>
        <v/>
      </c>
      <c r="Z382" s="18" t="str">
        <f t="shared" si="96"/>
        <v/>
      </c>
      <c r="AA382" s="18" t="str">
        <f t="shared" si="104"/>
        <v/>
      </c>
      <c r="AB382" s="15" t="str">
        <f t="shared" si="105"/>
        <v/>
      </c>
      <c r="AC382" s="15" t="str">
        <f t="shared" si="97"/>
        <v/>
      </c>
      <c r="AD382" s="15" t="str">
        <f t="shared" si="98"/>
        <v/>
      </c>
      <c r="AE382" s="121"/>
      <c r="AF382" s="8"/>
      <c r="AG382" s="13"/>
      <c r="AH382" s="13"/>
      <c r="AI382" s="13"/>
      <c r="AJ382" s="13"/>
      <c r="AK382" s="123"/>
      <c r="AL382" s="123"/>
      <c r="AM382" s="123"/>
      <c r="AN382" s="123"/>
      <c r="AO382" s="13"/>
      <c r="AP382" s="123"/>
      <c r="AQ382" s="123"/>
      <c r="AR382" s="123"/>
      <c r="AS382" s="123"/>
      <c r="AT382" s="123"/>
      <c r="AU382" s="123"/>
      <c r="AV382" s="123"/>
      <c r="AW382" s="123"/>
      <c r="AX382" s="123"/>
      <c r="AY382" s="123"/>
      <c r="AZ382" s="123"/>
      <c r="BA382" s="123"/>
      <c r="BB382" s="123"/>
      <c r="BC382" s="123"/>
      <c r="BD382" s="123"/>
      <c r="BE382" s="123"/>
      <c r="BF382" s="123"/>
      <c r="BG382" s="123"/>
      <c r="BH382" s="123"/>
      <c r="BI382" s="123"/>
      <c r="BJ382" s="123"/>
      <c r="BK382" s="123"/>
      <c r="BL382" s="123"/>
      <c r="BM382" s="123"/>
      <c r="BN382" s="123"/>
      <c r="BO382" s="123"/>
      <c r="BP382" s="123"/>
      <c r="BQ382" s="123"/>
      <c r="BR382" s="13"/>
      <c r="BS382" s="122"/>
      <c r="BT382" s="122"/>
      <c r="BU382" s="123"/>
      <c r="BV382" s="123"/>
      <c r="BW382" s="123"/>
      <c r="BX382" s="13"/>
      <c r="BY382" s="122"/>
      <c r="BZ382" s="122"/>
      <c r="CA382" s="123"/>
      <c r="CB382" s="123"/>
      <c r="CC382" s="123"/>
      <c r="CD382" s="123"/>
      <c r="CE382" s="123"/>
      <c r="CF382" s="123"/>
      <c r="CG382" s="123"/>
      <c r="CH382" s="123"/>
      <c r="CI382" s="123"/>
      <c r="CJ382" s="123"/>
      <c r="CO382" s="144"/>
      <c r="CP382" s="145"/>
    </row>
    <row r="383" spans="1:94" s="57" customFormat="1" ht="31.5" customHeight="1" x14ac:dyDescent="0.25">
      <c r="A383" s="118"/>
      <c r="B383" s="118"/>
      <c r="C383" s="118"/>
      <c r="D383" s="118"/>
      <c r="E383" s="118"/>
      <c r="F383" s="118"/>
      <c r="G383" s="118"/>
      <c r="H383" s="118"/>
      <c r="I383" s="118"/>
      <c r="J383" s="18" t="str">
        <f t="shared" si="106"/>
        <v/>
      </c>
      <c r="K383" s="18" t="str">
        <f t="shared" si="107"/>
        <v/>
      </c>
      <c r="L383" s="151"/>
      <c r="M383" s="151"/>
      <c r="N383" s="119"/>
      <c r="O383" s="120" t="str">
        <f t="shared" si="94"/>
        <v/>
      </c>
      <c r="P383" s="119"/>
      <c r="Q383" s="15" t="str">
        <f t="shared" si="99"/>
        <v/>
      </c>
      <c r="R383" s="15" t="str">
        <f>IF('2014 Quote Calculator'!$AB383="-","-",IF('2014 Quote Calculator'!$AB383="","",ROUNDUP(IF(OR('2014 Quote Calculator'!$E383=$CF$6,'2014 Quote Calculator'!$E383=$CG$6,'2014 Quote Calculator'!$E383=$CH$6,'2014 Quote Calculator'!$E383=$CI$6),'2014 Quote Calculator'!$AB383,(1-$L383)*'2014 Quote Calculator'!$AB383),2)))</f>
        <v/>
      </c>
      <c r="S383" s="15" t="str">
        <f t="shared" si="100"/>
        <v/>
      </c>
      <c r="T383" s="15" t="str">
        <f>IF('2014 Quote Calculator'!$AD383="-","-",IF('2014 Quote Calculator'!$AD383="","",ROUNDUP(IF(OR('2014 Quote Calculator'!$H383=$CF$6,'2014 Quote Calculator'!$H383=$CG$6,'2014 Quote Calculator'!$H383=$CH$6,'2014 Quote Calculator'!$H383=$CI$6),'2014 Quote Calculator'!$AD383,(1-$L383)*'2014 Quote Calculator'!$AD383),2)))</f>
        <v/>
      </c>
      <c r="U383" s="15" t="str">
        <f t="shared" si="101"/>
        <v/>
      </c>
      <c r="V383" s="132"/>
      <c r="W383" s="18" t="str">
        <f t="shared" si="102"/>
        <v/>
      </c>
      <c r="X383" s="18" t="str">
        <f t="shared" si="95"/>
        <v/>
      </c>
      <c r="Y383" s="18" t="str">
        <f t="shared" si="103"/>
        <v/>
      </c>
      <c r="Z383" s="18" t="str">
        <f t="shared" si="96"/>
        <v/>
      </c>
      <c r="AA383" s="18" t="str">
        <f t="shared" si="104"/>
        <v/>
      </c>
      <c r="AB383" s="15" t="str">
        <f t="shared" si="105"/>
        <v/>
      </c>
      <c r="AC383" s="15" t="str">
        <f t="shared" si="97"/>
        <v/>
      </c>
      <c r="AD383" s="15" t="str">
        <f t="shared" si="98"/>
        <v/>
      </c>
      <c r="AE383" s="121"/>
      <c r="AF383" s="8"/>
      <c r="AG383" s="13"/>
      <c r="AH383" s="13"/>
      <c r="AI383" s="13"/>
      <c r="AJ383" s="13"/>
      <c r="AK383" s="123"/>
      <c r="AL383" s="123"/>
      <c r="AM383" s="123"/>
      <c r="AN383" s="123"/>
      <c r="AO383" s="13"/>
      <c r="AP383" s="123"/>
      <c r="AQ383" s="123"/>
      <c r="AR383" s="123"/>
      <c r="AS383" s="123"/>
      <c r="AT383" s="123"/>
      <c r="AU383" s="123"/>
      <c r="AV383" s="123"/>
      <c r="AW383" s="123"/>
      <c r="AX383" s="123"/>
      <c r="AY383" s="123"/>
      <c r="AZ383" s="123"/>
      <c r="BA383" s="123"/>
      <c r="BB383" s="123"/>
      <c r="BC383" s="123"/>
      <c r="BD383" s="123"/>
      <c r="BE383" s="123"/>
      <c r="BF383" s="123"/>
      <c r="BG383" s="123"/>
      <c r="BH383" s="123"/>
      <c r="BI383" s="123"/>
      <c r="BJ383" s="123"/>
      <c r="BK383" s="123"/>
      <c r="BL383" s="123"/>
      <c r="BM383" s="123"/>
      <c r="BN383" s="123"/>
      <c r="BO383" s="123"/>
      <c r="BP383" s="123"/>
      <c r="BQ383" s="123"/>
      <c r="BR383" s="13"/>
      <c r="BS383" s="122"/>
      <c r="BT383" s="122"/>
      <c r="BU383" s="123"/>
      <c r="BV383" s="123"/>
      <c r="BW383" s="123"/>
      <c r="BX383" s="13"/>
      <c r="BY383" s="122"/>
      <c r="BZ383" s="122"/>
      <c r="CA383" s="123"/>
      <c r="CB383" s="123"/>
      <c r="CC383" s="123"/>
      <c r="CD383" s="123"/>
      <c r="CE383" s="123"/>
      <c r="CF383" s="123"/>
      <c r="CG383" s="123"/>
      <c r="CH383" s="123"/>
      <c r="CI383" s="123"/>
      <c r="CJ383" s="123"/>
      <c r="CO383" s="144"/>
      <c r="CP383" s="145"/>
    </row>
    <row r="384" spans="1:94" s="57" customFormat="1" ht="31.5" customHeight="1" x14ac:dyDescent="0.25">
      <c r="A384" s="118"/>
      <c r="B384" s="118"/>
      <c r="C384" s="118"/>
      <c r="D384" s="118"/>
      <c r="E384" s="118"/>
      <c r="F384" s="118"/>
      <c r="G384" s="118"/>
      <c r="H384" s="118"/>
      <c r="I384" s="118"/>
      <c r="J384" s="18" t="str">
        <f t="shared" si="106"/>
        <v/>
      </c>
      <c r="K384" s="18" t="str">
        <f t="shared" si="107"/>
        <v/>
      </c>
      <c r="L384" s="151"/>
      <c r="M384" s="151"/>
      <c r="N384" s="119"/>
      <c r="O384" s="120" t="str">
        <f t="shared" si="94"/>
        <v/>
      </c>
      <c r="P384" s="119"/>
      <c r="Q384" s="15" t="str">
        <f t="shared" si="99"/>
        <v/>
      </c>
      <c r="R384" s="15" t="str">
        <f>IF('2014 Quote Calculator'!$AB384="-","-",IF('2014 Quote Calculator'!$AB384="","",ROUNDUP(IF(OR('2014 Quote Calculator'!$E384=$CF$6,'2014 Quote Calculator'!$E384=$CG$6,'2014 Quote Calculator'!$E384=$CH$6,'2014 Quote Calculator'!$E384=$CI$6),'2014 Quote Calculator'!$AB384,(1-$L384)*'2014 Quote Calculator'!$AB384),2)))</f>
        <v/>
      </c>
      <c r="S384" s="15" t="str">
        <f t="shared" si="100"/>
        <v/>
      </c>
      <c r="T384" s="15" t="str">
        <f>IF('2014 Quote Calculator'!$AD384="-","-",IF('2014 Quote Calculator'!$AD384="","",ROUNDUP(IF(OR('2014 Quote Calculator'!$H384=$CF$6,'2014 Quote Calculator'!$H384=$CG$6,'2014 Quote Calculator'!$H384=$CH$6,'2014 Quote Calculator'!$H384=$CI$6),'2014 Quote Calculator'!$AD384,(1-$L384)*'2014 Quote Calculator'!$AD384),2)))</f>
        <v/>
      </c>
      <c r="U384" s="15" t="str">
        <f t="shared" si="101"/>
        <v/>
      </c>
      <c r="V384" s="132"/>
      <c r="W384" s="18" t="str">
        <f t="shared" si="102"/>
        <v/>
      </c>
      <c r="X384" s="18" t="str">
        <f t="shared" si="95"/>
        <v/>
      </c>
      <c r="Y384" s="18" t="str">
        <f t="shared" si="103"/>
        <v/>
      </c>
      <c r="Z384" s="18" t="str">
        <f t="shared" si="96"/>
        <v/>
      </c>
      <c r="AA384" s="18" t="str">
        <f t="shared" si="104"/>
        <v/>
      </c>
      <c r="AB384" s="15" t="str">
        <f t="shared" si="105"/>
        <v/>
      </c>
      <c r="AC384" s="15" t="str">
        <f t="shared" si="97"/>
        <v/>
      </c>
      <c r="AD384" s="15" t="str">
        <f t="shared" si="98"/>
        <v/>
      </c>
      <c r="AE384" s="121"/>
      <c r="AF384" s="8"/>
      <c r="AG384" s="13"/>
      <c r="AH384" s="13"/>
      <c r="AI384" s="13"/>
      <c r="AJ384" s="13"/>
      <c r="AK384" s="123"/>
      <c r="AL384" s="123"/>
      <c r="AM384" s="123"/>
      <c r="AN384" s="123"/>
      <c r="AO384" s="13"/>
      <c r="AP384" s="123"/>
      <c r="AQ384" s="123"/>
      <c r="AR384" s="123"/>
      <c r="AS384" s="123"/>
      <c r="AT384" s="123"/>
      <c r="AU384" s="123"/>
      <c r="AV384" s="123"/>
      <c r="AW384" s="123"/>
      <c r="AX384" s="123"/>
      <c r="AY384" s="123"/>
      <c r="AZ384" s="123"/>
      <c r="BA384" s="123"/>
      <c r="BB384" s="123"/>
      <c r="BC384" s="123"/>
      <c r="BD384" s="123"/>
      <c r="BE384" s="123"/>
      <c r="BF384" s="123"/>
      <c r="BG384" s="123"/>
      <c r="BH384" s="123"/>
      <c r="BI384" s="123"/>
      <c r="BJ384" s="123"/>
      <c r="BK384" s="123"/>
      <c r="BL384" s="123"/>
      <c r="BM384" s="123"/>
      <c r="BN384" s="123"/>
      <c r="BO384" s="123"/>
      <c r="BP384" s="123"/>
      <c r="BQ384" s="123"/>
      <c r="BR384" s="13"/>
      <c r="BS384" s="122"/>
      <c r="BT384" s="122"/>
      <c r="BU384" s="123"/>
      <c r="BV384" s="123"/>
      <c r="BW384" s="123"/>
      <c r="BX384" s="13"/>
      <c r="BY384" s="122"/>
      <c r="BZ384" s="122"/>
      <c r="CA384" s="123"/>
      <c r="CB384" s="123"/>
      <c r="CC384" s="123"/>
      <c r="CD384" s="123"/>
      <c r="CE384" s="123"/>
      <c r="CF384" s="123"/>
      <c r="CG384" s="123"/>
      <c r="CH384" s="123"/>
      <c r="CI384" s="123"/>
      <c r="CJ384" s="123"/>
      <c r="CO384" s="144"/>
      <c r="CP384" s="145"/>
    </row>
    <row r="385" spans="1:94" s="57" customFormat="1" ht="31.5" customHeight="1" x14ac:dyDescent="0.25">
      <c r="A385" s="118"/>
      <c r="B385" s="118"/>
      <c r="C385" s="118"/>
      <c r="D385" s="118"/>
      <c r="E385" s="118"/>
      <c r="F385" s="118"/>
      <c r="G385" s="118"/>
      <c r="H385" s="118"/>
      <c r="I385" s="118"/>
      <c r="J385" s="18" t="str">
        <f t="shared" si="106"/>
        <v/>
      </c>
      <c r="K385" s="18" t="str">
        <f t="shared" si="107"/>
        <v/>
      </c>
      <c r="L385" s="151"/>
      <c r="M385" s="151"/>
      <c r="N385" s="119"/>
      <c r="O385" s="120" t="str">
        <f t="shared" si="94"/>
        <v/>
      </c>
      <c r="P385" s="119"/>
      <c r="Q385" s="15" t="str">
        <f t="shared" si="99"/>
        <v/>
      </c>
      <c r="R385" s="15" t="str">
        <f>IF('2014 Quote Calculator'!$AB385="-","-",IF('2014 Quote Calculator'!$AB385="","",ROUNDUP(IF(OR('2014 Quote Calculator'!$E385=$CF$6,'2014 Quote Calculator'!$E385=$CG$6,'2014 Quote Calculator'!$E385=$CH$6,'2014 Quote Calculator'!$E385=$CI$6),'2014 Quote Calculator'!$AB385,(1-$L385)*'2014 Quote Calculator'!$AB385),2)))</f>
        <v/>
      </c>
      <c r="S385" s="15" t="str">
        <f t="shared" si="100"/>
        <v/>
      </c>
      <c r="T385" s="15" t="str">
        <f>IF('2014 Quote Calculator'!$AD385="-","-",IF('2014 Quote Calculator'!$AD385="","",ROUNDUP(IF(OR('2014 Quote Calculator'!$H385=$CF$6,'2014 Quote Calculator'!$H385=$CG$6,'2014 Quote Calculator'!$H385=$CH$6,'2014 Quote Calculator'!$H385=$CI$6),'2014 Quote Calculator'!$AD385,(1-$L385)*'2014 Quote Calculator'!$AD385),2)))</f>
        <v/>
      </c>
      <c r="U385" s="15" t="str">
        <f t="shared" si="101"/>
        <v/>
      </c>
      <c r="V385" s="132"/>
      <c r="W385" s="18" t="str">
        <f t="shared" si="102"/>
        <v/>
      </c>
      <c r="X385" s="18" t="str">
        <f t="shared" si="95"/>
        <v/>
      </c>
      <c r="Y385" s="18" t="str">
        <f t="shared" si="103"/>
        <v/>
      </c>
      <c r="Z385" s="18" t="str">
        <f t="shared" si="96"/>
        <v/>
      </c>
      <c r="AA385" s="18" t="str">
        <f t="shared" si="104"/>
        <v/>
      </c>
      <c r="AB385" s="15" t="str">
        <f t="shared" si="105"/>
        <v/>
      </c>
      <c r="AC385" s="15" t="str">
        <f t="shared" si="97"/>
        <v/>
      </c>
      <c r="AD385" s="15" t="str">
        <f t="shared" si="98"/>
        <v/>
      </c>
      <c r="AE385" s="121"/>
      <c r="AF385" s="8"/>
      <c r="AG385" s="13"/>
      <c r="AH385" s="13"/>
      <c r="AI385" s="13"/>
      <c r="AJ385" s="13"/>
      <c r="AK385" s="123"/>
      <c r="AL385" s="123"/>
      <c r="AM385" s="123"/>
      <c r="AN385" s="123"/>
      <c r="AO385" s="13"/>
      <c r="AP385" s="123"/>
      <c r="AQ385" s="123"/>
      <c r="AR385" s="123"/>
      <c r="AS385" s="123"/>
      <c r="AT385" s="123"/>
      <c r="AU385" s="123"/>
      <c r="AV385" s="123"/>
      <c r="AW385" s="123"/>
      <c r="AX385" s="123"/>
      <c r="AY385" s="123"/>
      <c r="AZ385" s="123"/>
      <c r="BA385" s="123"/>
      <c r="BB385" s="123"/>
      <c r="BC385" s="123"/>
      <c r="BD385" s="123"/>
      <c r="BE385" s="123"/>
      <c r="BF385" s="123"/>
      <c r="BG385" s="123"/>
      <c r="BH385" s="123"/>
      <c r="BI385" s="123"/>
      <c r="BJ385" s="123"/>
      <c r="BK385" s="123"/>
      <c r="BL385" s="123"/>
      <c r="BM385" s="123"/>
      <c r="BN385" s="123"/>
      <c r="BO385" s="123"/>
      <c r="BP385" s="123"/>
      <c r="BQ385" s="123"/>
      <c r="BR385" s="13"/>
      <c r="BS385" s="122"/>
      <c r="BT385" s="122"/>
      <c r="BU385" s="123"/>
      <c r="BV385" s="123"/>
      <c r="BW385" s="123"/>
      <c r="BX385" s="13"/>
      <c r="BY385" s="122"/>
      <c r="BZ385" s="122"/>
      <c r="CA385" s="123"/>
      <c r="CB385" s="123"/>
      <c r="CC385" s="123"/>
      <c r="CD385" s="123"/>
      <c r="CE385" s="123"/>
      <c r="CF385" s="123"/>
      <c r="CG385" s="123"/>
      <c r="CH385" s="123"/>
      <c r="CI385" s="123"/>
      <c r="CJ385" s="123"/>
      <c r="CO385" s="144"/>
      <c r="CP385" s="145"/>
    </row>
    <row r="386" spans="1:94" s="57" customFormat="1" ht="31.5" customHeight="1" x14ac:dyDescent="0.25">
      <c r="A386" s="118"/>
      <c r="B386" s="118"/>
      <c r="C386" s="118"/>
      <c r="D386" s="118"/>
      <c r="E386" s="118"/>
      <c r="F386" s="118"/>
      <c r="G386" s="118"/>
      <c r="H386" s="118"/>
      <c r="I386" s="118"/>
      <c r="J386" s="18" t="str">
        <f t="shared" si="106"/>
        <v/>
      </c>
      <c r="K386" s="18" t="str">
        <f t="shared" si="107"/>
        <v/>
      </c>
      <c r="L386" s="151"/>
      <c r="M386" s="151"/>
      <c r="N386" s="119"/>
      <c r="O386" s="120" t="str">
        <f t="shared" si="94"/>
        <v/>
      </c>
      <c r="P386" s="119"/>
      <c r="Q386" s="15" t="str">
        <f t="shared" si="99"/>
        <v/>
      </c>
      <c r="R386" s="15" t="str">
        <f>IF('2014 Quote Calculator'!$AB386="-","-",IF('2014 Quote Calculator'!$AB386="","",ROUNDUP(IF(OR('2014 Quote Calculator'!$E386=$CF$6,'2014 Quote Calculator'!$E386=$CG$6,'2014 Quote Calculator'!$E386=$CH$6,'2014 Quote Calculator'!$E386=$CI$6),'2014 Quote Calculator'!$AB386,(1-$L386)*'2014 Quote Calculator'!$AB386),2)))</f>
        <v/>
      </c>
      <c r="S386" s="15" t="str">
        <f t="shared" si="100"/>
        <v/>
      </c>
      <c r="T386" s="15" t="str">
        <f>IF('2014 Quote Calculator'!$AD386="-","-",IF('2014 Quote Calculator'!$AD386="","",ROUNDUP(IF(OR('2014 Quote Calculator'!$H386=$CF$6,'2014 Quote Calculator'!$H386=$CG$6,'2014 Quote Calculator'!$H386=$CH$6,'2014 Quote Calculator'!$H386=$CI$6),'2014 Quote Calculator'!$AD386,(1-$L386)*'2014 Quote Calculator'!$AD386),2)))</f>
        <v/>
      </c>
      <c r="U386" s="15" t="str">
        <f t="shared" si="101"/>
        <v/>
      </c>
      <c r="V386" s="132"/>
      <c r="W386" s="18" t="str">
        <f t="shared" si="102"/>
        <v/>
      </c>
      <c r="X386" s="18" t="str">
        <f t="shared" si="95"/>
        <v/>
      </c>
      <c r="Y386" s="18" t="str">
        <f t="shared" si="103"/>
        <v/>
      </c>
      <c r="Z386" s="18" t="str">
        <f t="shared" si="96"/>
        <v/>
      </c>
      <c r="AA386" s="18" t="str">
        <f t="shared" si="104"/>
        <v/>
      </c>
      <c r="AB386" s="15" t="str">
        <f t="shared" si="105"/>
        <v/>
      </c>
      <c r="AC386" s="15" t="str">
        <f t="shared" si="97"/>
        <v/>
      </c>
      <c r="AD386" s="15" t="str">
        <f t="shared" si="98"/>
        <v/>
      </c>
      <c r="AE386" s="121"/>
      <c r="AF386" s="8"/>
      <c r="AG386" s="13"/>
      <c r="AH386" s="13"/>
      <c r="AI386" s="13"/>
      <c r="AJ386" s="13"/>
      <c r="AK386" s="123"/>
      <c r="AL386" s="123"/>
      <c r="AM386" s="123"/>
      <c r="AN386" s="123"/>
      <c r="AO386" s="13"/>
      <c r="AP386" s="123"/>
      <c r="AQ386" s="123"/>
      <c r="AR386" s="123"/>
      <c r="AS386" s="123"/>
      <c r="AT386" s="123"/>
      <c r="AU386" s="123"/>
      <c r="AV386" s="123"/>
      <c r="AW386" s="123"/>
      <c r="AX386" s="123"/>
      <c r="AY386" s="123"/>
      <c r="AZ386" s="123"/>
      <c r="BA386" s="123"/>
      <c r="BB386" s="123"/>
      <c r="BC386" s="123"/>
      <c r="BD386" s="123"/>
      <c r="BE386" s="123"/>
      <c r="BF386" s="123"/>
      <c r="BG386" s="123"/>
      <c r="BH386" s="123"/>
      <c r="BI386" s="123"/>
      <c r="BJ386" s="123"/>
      <c r="BK386" s="123"/>
      <c r="BL386" s="123"/>
      <c r="BM386" s="123"/>
      <c r="BN386" s="123"/>
      <c r="BO386" s="123"/>
      <c r="BP386" s="123"/>
      <c r="BQ386" s="123"/>
      <c r="BR386" s="13"/>
      <c r="BS386" s="122"/>
      <c r="BT386" s="122"/>
      <c r="BU386" s="123"/>
      <c r="BV386" s="123"/>
      <c r="BW386" s="123"/>
      <c r="BX386" s="13"/>
      <c r="BY386" s="122"/>
      <c r="BZ386" s="122"/>
      <c r="CA386" s="123"/>
      <c r="CB386" s="123"/>
      <c r="CC386" s="123"/>
      <c r="CD386" s="123"/>
      <c r="CE386" s="123"/>
      <c r="CF386" s="123"/>
      <c r="CG386" s="123"/>
      <c r="CH386" s="123"/>
      <c r="CI386" s="123"/>
      <c r="CJ386" s="123"/>
      <c r="CO386" s="144"/>
      <c r="CP386" s="145"/>
    </row>
    <row r="387" spans="1:94" s="57" customFormat="1" ht="31.5" customHeight="1" x14ac:dyDescent="0.25">
      <c r="A387" s="118"/>
      <c r="B387" s="118"/>
      <c r="C387" s="118"/>
      <c r="D387" s="118"/>
      <c r="E387" s="118"/>
      <c r="F387" s="118"/>
      <c r="G387" s="118"/>
      <c r="H387" s="118"/>
      <c r="I387" s="118"/>
      <c r="J387" s="18" t="str">
        <f t="shared" si="106"/>
        <v/>
      </c>
      <c r="K387" s="18" t="str">
        <f t="shared" si="107"/>
        <v/>
      </c>
      <c r="L387" s="151"/>
      <c r="M387" s="151"/>
      <c r="N387" s="119"/>
      <c r="O387" s="120" t="str">
        <f t="shared" si="94"/>
        <v/>
      </c>
      <c r="P387" s="119"/>
      <c r="Q387" s="15" t="str">
        <f t="shared" si="99"/>
        <v/>
      </c>
      <c r="R387" s="15" t="str">
        <f>IF('2014 Quote Calculator'!$AB387="-","-",IF('2014 Quote Calculator'!$AB387="","",ROUNDUP(IF(OR('2014 Quote Calculator'!$E387=$CF$6,'2014 Quote Calculator'!$E387=$CG$6,'2014 Quote Calculator'!$E387=$CH$6,'2014 Quote Calculator'!$E387=$CI$6),'2014 Quote Calculator'!$AB387,(1-$L387)*'2014 Quote Calculator'!$AB387),2)))</f>
        <v/>
      </c>
      <c r="S387" s="15" t="str">
        <f t="shared" si="100"/>
        <v/>
      </c>
      <c r="T387" s="15" t="str">
        <f>IF('2014 Quote Calculator'!$AD387="-","-",IF('2014 Quote Calculator'!$AD387="","",ROUNDUP(IF(OR('2014 Quote Calculator'!$H387=$CF$6,'2014 Quote Calculator'!$H387=$CG$6,'2014 Quote Calculator'!$H387=$CH$6,'2014 Quote Calculator'!$H387=$CI$6),'2014 Quote Calculator'!$AD387,(1-$L387)*'2014 Quote Calculator'!$AD387),2)))</f>
        <v/>
      </c>
      <c r="U387" s="15" t="str">
        <f t="shared" si="101"/>
        <v/>
      </c>
      <c r="V387" s="132"/>
      <c r="W387" s="18" t="str">
        <f t="shared" si="102"/>
        <v/>
      </c>
      <c r="X387" s="18" t="str">
        <f t="shared" si="95"/>
        <v/>
      </c>
      <c r="Y387" s="18" t="str">
        <f t="shared" si="103"/>
        <v/>
      </c>
      <c r="Z387" s="18" t="str">
        <f t="shared" si="96"/>
        <v/>
      </c>
      <c r="AA387" s="18" t="str">
        <f t="shared" si="104"/>
        <v/>
      </c>
      <c r="AB387" s="15" t="str">
        <f t="shared" si="105"/>
        <v/>
      </c>
      <c r="AC387" s="15" t="str">
        <f t="shared" si="97"/>
        <v/>
      </c>
      <c r="AD387" s="15" t="str">
        <f t="shared" si="98"/>
        <v/>
      </c>
      <c r="AE387" s="121"/>
      <c r="AF387" s="8"/>
      <c r="AG387" s="13"/>
      <c r="AH387" s="13"/>
      <c r="AI387" s="13"/>
      <c r="AJ387" s="13"/>
      <c r="AK387" s="123"/>
      <c r="AL387" s="123"/>
      <c r="AM387" s="123"/>
      <c r="AN387" s="123"/>
      <c r="AO387" s="13"/>
      <c r="AP387" s="123"/>
      <c r="AQ387" s="123"/>
      <c r="AR387" s="123"/>
      <c r="AS387" s="123"/>
      <c r="AT387" s="123"/>
      <c r="AU387" s="123"/>
      <c r="AV387" s="123"/>
      <c r="AW387" s="123"/>
      <c r="AX387" s="123"/>
      <c r="AY387" s="123"/>
      <c r="AZ387" s="123"/>
      <c r="BA387" s="123"/>
      <c r="BB387" s="123"/>
      <c r="BC387" s="123"/>
      <c r="BD387" s="123"/>
      <c r="BE387" s="123"/>
      <c r="BF387" s="123"/>
      <c r="BG387" s="123"/>
      <c r="BH387" s="123"/>
      <c r="BI387" s="123"/>
      <c r="BJ387" s="123"/>
      <c r="BK387" s="123"/>
      <c r="BL387" s="123"/>
      <c r="BM387" s="123"/>
      <c r="BN387" s="123"/>
      <c r="BO387" s="123"/>
      <c r="BP387" s="123"/>
      <c r="BQ387" s="123"/>
      <c r="BR387" s="13"/>
      <c r="BS387" s="122"/>
      <c r="BT387" s="122"/>
      <c r="BU387" s="123"/>
      <c r="BV387" s="123"/>
      <c r="BW387" s="123"/>
      <c r="BX387" s="13"/>
      <c r="BY387" s="122"/>
      <c r="BZ387" s="122"/>
      <c r="CA387" s="123"/>
      <c r="CB387" s="123"/>
      <c r="CC387" s="123"/>
      <c r="CD387" s="123"/>
      <c r="CE387" s="123"/>
      <c r="CF387" s="123"/>
      <c r="CG387" s="123"/>
      <c r="CH387" s="123"/>
      <c r="CI387" s="123"/>
      <c r="CJ387" s="123"/>
      <c r="CO387" s="144"/>
      <c r="CP387" s="145"/>
    </row>
    <row r="388" spans="1:94" s="57" customFormat="1" ht="31.5" customHeight="1" x14ac:dyDescent="0.25">
      <c r="A388" s="118"/>
      <c r="B388" s="118"/>
      <c r="C388" s="118"/>
      <c r="D388" s="118"/>
      <c r="E388" s="118"/>
      <c r="F388" s="118"/>
      <c r="G388" s="118"/>
      <c r="H388" s="118"/>
      <c r="I388" s="118"/>
      <c r="J388" s="18" t="str">
        <f t="shared" si="106"/>
        <v/>
      </c>
      <c r="K388" s="18" t="str">
        <f t="shared" si="107"/>
        <v/>
      </c>
      <c r="L388" s="151"/>
      <c r="M388" s="151"/>
      <c r="N388" s="119"/>
      <c r="O388" s="120" t="str">
        <f t="shared" si="94"/>
        <v/>
      </c>
      <c r="P388" s="119"/>
      <c r="Q388" s="15" t="str">
        <f t="shared" si="99"/>
        <v/>
      </c>
      <c r="R388" s="15" t="str">
        <f>IF('2014 Quote Calculator'!$AB388="-","-",IF('2014 Quote Calculator'!$AB388="","",ROUNDUP(IF(OR('2014 Quote Calculator'!$E388=$CF$6,'2014 Quote Calculator'!$E388=$CG$6,'2014 Quote Calculator'!$E388=$CH$6,'2014 Quote Calculator'!$E388=$CI$6),'2014 Quote Calculator'!$AB388,(1-$L388)*'2014 Quote Calculator'!$AB388),2)))</f>
        <v/>
      </c>
      <c r="S388" s="15" t="str">
        <f t="shared" si="100"/>
        <v/>
      </c>
      <c r="T388" s="15" t="str">
        <f>IF('2014 Quote Calculator'!$AD388="-","-",IF('2014 Quote Calculator'!$AD388="","",ROUNDUP(IF(OR('2014 Quote Calculator'!$H388=$CF$6,'2014 Quote Calculator'!$H388=$CG$6,'2014 Quote Calculator'!$H388=$CH$6,'2014 Quote Calculator'!$H388=$CI$6),'2014 Quote Calculator'!$AD388,(1-$L388)*'2014 Quote Calculator'!$AD388),2)))</f>
        <v/>
      </c>
      <c r="U388" s="15" t="str">
        <f t="shared" si="101"/>
        <v/>
      </c>
      <c r="V388" s="132"/>
      <c r="W388" s="18" t="str">
        <f t="shared" si="102"/>
        <v/>
      </c>
      <c r="X388" s="18" t="str">
        <f t="shared" si="95"/>
        <v/>
      </c>
      <c r="Y388" s="18" t="str">
        <f t="shared" si="103"/>
        <v/>
      </c>
      <c r="Z388" s="18" t="str">
        <f t="shared" si="96"/>
        <v/>
      </c>
      <c r="AA388" s="18" t="str">
        <f t="shared" si="104"/>
        <v/>
      </c>
      <c r="AB388" s="15" t="str">
        <f t="shared" si="105"/>
        <v/>
      </c>
      <c r="AC388" s="15" t="str">
        <f t="shared" si="97"/>
        <v/>
      </c>
      <c r="AD388" s="15" t="str">
        <f t="shared" si="98"/>
        <v/>
      </c>
      <c r="AE388" s="121"/>
      <c r="AF388" s="8"/>
      <c r="AG388" s="13"/>
      <c r="AH388" s="13"/>
      <c r="AI388" s="13"/>
      <c r="AJ388" s="13"/>
      <c r="AK388" s="123"/>
      <c r="AL388" s="123"/>
      <c r="AM388" s="123"/>
      <c r="AN388" s="123"/>
      <c r="AO388" s="13"/>
      <c r="AP388" s="123"/>
      <c r="AQ388" s="123"/>
      <c r="AR388" s="123"/>
      <c r="AS388" s="123"/>
      <c r="AT388" s="123"/>
      <c r="AU388" s="123"/>
      <c r="AV388" s="123"/>
      <c r="AW388" s="123"/>
      <c r="AX388" s="123"/>
      <c r="AY388" s="123"/>
      <c r="AZ388" s="123"/>
      <c r="BA388" s="123"/>
      <c r="BB388" s="123"/>
      <c r="BC388" s="123"/>
      <c r="BD388" s="123"/>
      <c r="BE388" s="123"/>
      <c r="BF388" s="123"/>
      <c r="BG388" s="123"/>
      <c r="BH388" s="123"/>
      <c r="BI388" s="123"/>
      <c r="BJ388" s="123"/>
      <c r="BK388" s="123"/>
      <c r="BL388" s="123"/>
      <c r="BM388" s="123"/>
      <c r="BN388" s="123"/>
      <c r="BO388" s="123"/>
      <c r="BP388" s="123"/>
      <c r="BQ388" s="123"/>
      <c r="BR388" s="13"/>
      <c r="BS388" s="122"/>
      <c r="BT388" s="122"/>
      <c r="BU388" s="123"/>
      <c r="BV388" s="123"/>
      <c r="BW388" s="123"/>
      <c r="BX388" s="13"/>
      <c r="BY388" s="122"/>
      <c r="BZ388" s="122"/>
      <c r="CA388" s="123"/>
      <c r="CB388" s="123"/>
      <c r="CC388" s="123"/>
      <c r="CD388" s="123"/>
      <c r="CE388" s="123"/>
      <c r="CF388" s="123"/>
      <c r="CG388" s="123"/>
      <c r="CH388" s="123"/>
      <c r="CI388" s="123"/>
      <c r="CJ388" s="123"/>
      <c r="CO388" s="144"/>
      <c r="CP388" s="145"/>
    </row>
    <row r="389" spans="1:94" s="57" customFormat="1" ht="31.5" customHeight="1" x14ac:dyDescent="0.25">
      <c r="A389" s="118"/>
      <c r="B389" s="118"/>
      <c r="C389" s="118"/>
      <c r="D389" s="118"/>
      <c r="E389" s="118"/>
      <c r="F389" s="118"/>
      <c r="G389" s="118"/>
      <c r="H389" s="118"/>
      <c r="I389" s="118"/>
      <c r="J389" s="18" t="str">
        <f t="shared" si="106"/>
        <v/>
      </c>
      <c r="K389" s="18" t="str">
        <f t="shared" si="107"/>
        <v/>
      </c>
      <c r="L389" s="151"/>
      <c r="M389" s="151"/>
      <c r="N389" s="119"/>
      <c r="O389" s="120" t="str">
        <f t="shared" si="94"/>
        <v/>
      </c>
      <c r="P389" s="119"/>
      <c r="Q389" s="15" t="str">
        <f t="shared" si="99"/>
        <v/>
      </c>
      <c r="R389" s="15" t="str">
        <f>IF('2014 Quote Calculator'!$AB389="-","-",IF('2014 Quote Calculator'!$AB389="","",ROUNDUP(IF(OR('2014 Quote Calculator'!$E389=$CF$6,'2014 Quote Calculator'!$E389=$CG$6,'2014 Quote Calculator'!$E389=$CH$6,'2014 Quote Calculator'!$E389=$CI$6),'2014 Quote Calculator'!$AB389,(1-$L389)*'2014 Quote Calculator'!$AB389),2)))</f>
        <v/>
      </c>
      <c r="S389" s="15" t="str">
        <f t="shared" si="100"/>
        <v/>
      </c>
      <c r="T389" s="15" t="str">
        <f>IF('2014 Quote Calculator'!$AD389="-","-",IF('2014 Quote Calculator'!$AD389="","",ROUNDUP(IF(OR('2014 Quote Calculator'!$H389=$CF$6,'2014 Quote Calculator'!$H389=$CG$6,'2014 Quote Calculator'!$H389=$CH$6,'2014 Quote Calculator'!$H389=$CI$6),'2014 Quote Calculator'!$AD389,(1-$L389)*'2014 Quote Calculator'!$AD389),2)))</f>
        <v/>
      </c>
      <c r="U389" s="15" t="str">
        <f t="shared" si="101"/>
        <v/>
      </c>
      <c r="V389" s="132"/>
      <c r="W389" s="18" t="str">
        <f t="shared" si="102"/>
        <v/>
      </c>
      <c r="X389" s="18" t="str">
        <f t="shared" si="95"/>
        <v/>
      </c>
      <c r="Y389" s="18" t="str">
        <f t="shared" si="103"/>
        <v/>
      </c>
      <c r="Z389" s="18" t="str">
        <f t="shared" si="96"/>
        <v/>
      </c>
      <c r="AA389" s="18" t="str">
        <f t="shared" si="104"/>
        <v/>
      </c>
      <c r="AB389" s="15" t="str">
        <f t="shared" si="105"/>
        <v/>
      </c>
      <c r="AC389" s="15" t="str">
        <f t="shared" si="97"/>
        <v/>
      </c>
      <c r="AD389" s="15" t="str">
        <f t="shared" si="98"/>
        <v/>
      </c>
      <c r="AE389" s="121"/>
      <c r="AF389" s="8"/>
      <c r="AG389" s="13"/>
      <c r="AH389" s="13"/>
      <c r="AI389" s="13"/>
      <c r="AJ389" s="13"/>
      <c r="AK389" s="123"/>
      <c r="AL389" s="123"/>
      <c r="AM389" s="123"/>
      <c r="AN389" s="123"/>
      <c r="AO389" s="13"/>
      <c r="AP389" s="123"/>
      <c r="AQ389" s="123"/>
      <c r="AR389" s="123"/>
      <c r="AS389" s="123"/>
      <c r="AT389" s="123"/>
      <c r="AU389" s="123"/>
      <c r="AV389" s="123"/>
      <c r="AW389" s="123"/>
      <c r="AX389" s="123"/>
      <c r="AY389" s="123"/>
      <c r="AZ389" s="123"/>
      <c r="BA389" s="123"/>
      <c r="BB389" s="123"/>
      <c r="BC389" s="123"/>
      <c r="BD389" s="123"/>
      <c r="BE389" s="123"/>
      <c r="BF389" s="123"/>
      <c r="BG389" s="123"/>
      <c r="BH389" s="123"/>
      <c r="BI389" s="123"/>
      <c r="BJ389" s="123"/>
      <c r="BK389" s="123"/>
      <c r="BL389" s="123"/>
      <c r="BM389" s="123"/>
      <c r="BN389" s="123"/>
      <c r="BO389" s="123"/>
      <c r="BP389" s="123"/>
      <c r="BQ389" s="123"/>
      <c r="BR389" s="13"/>
      <c r="BS389" s="122"/>
      <c r="BT389" s="122"/>
      <c r="BU389" s="123"/>
      <c r="BV389" s="123"/>
      <c r="BW389" s="123"/>
      <c r="BX389" s="13"/>
      <c r="BY389" s="122"/>
      <c r="BZ389" s="122"/>
      <c r="CA389" s="123"/>
      <c r="CB389" s="123"/>
      <c r="CC389" s="123"/>
      <c r="CD389" s="123"/>
      <c r="CE389" s="123"/>
      <c r="CF389" s="123"/>
      <c r="CG389" s="123"/>
      <c r="CH389" s="123"/>
      <c r="CI389" s="123"/>
      <c r="CJ389" s="123"/>
      <c r="CO389" s="144"/>
      <c r="CP389" s="145"/>
    </row>
    <row r="390" spans="1:94" s="57" customFormat="1" ht="31.5" customHeight="1" x14ac:dyDescent="0.25">
      <c r="A390" s="118"/>
      <c r="B390" s="118"/>
      <c r="C390" s="118"/>
      <c r="D390" s="118"/>
      <c r="E390" s="118"/>
      <c r="F390" s="118"/>
      <c r="G390" s="118"/>
      <c r="H390" s="118"/>
      <c r="I390" s="118"/>
      <c r="J390" s="18" t="str">
        <f t="shared" si="106"/>
        <v/>
      </c>
      <c r="K390" s="18" t="str">
        <f t="shared" si="107"/>
        <v/>
      </c>
      <c r="L390" s="151"/>
      <c r="M390" s="151"/>
      <c r="N390" s="119"/>
      <c r="O390" s="120" t="str">
        <f t="shared" si="94"/>
        <v/>
      </c>
      <c r="P390" s="119"/>
      <c r="Q390" s="15" t="str">
        <f t="shared" si="99"/>
        <v/>
      </c>
      <c r="R390" s="15" t="str">
        <f>IF('2014 Quote Calculator'!$AB390="-","-",IF('2014 Quote Calculator'!$AB390="","",ROUNDUP(IF(OR('2014 Quote Calculator'!$E390=$CF$6,'2014 Quote Calculator'!$E390=$CG$6,'2014 Quote Calculator'!$E390=$CH$6,'2014 Quote Calculator'!$E390=$CI$6),'2014 Quote Calculator'!$AB390,(1-$L390)*'2014 Quote Calculator'!$AB390),2)))</f>
        <v/>
      </c>
      <c r="S390" s="15" t="str">
        <f t="shared" si="100"/>
        <v/>
      </c>
      <c r="T390" s="15" t="str">
        <f>IF('2014 Quote Calculator'!$AD390="-","-",IF('2014 Quote Calculator'!$AD390="","",ROUNDUP(IF(OR('2014 Quote Calculator'!$H390=$CF$6,'2014 Quote Calculator'!$H390=$CG$6,'2014 Quote Calculator'!$H390=$CH$6,'2014 Quote Calculator'!$H390=$CI$6),'2014 Quote Calculator'!$AD390,(1-$L390)*'2014 Quote Calculator'!$AD390),2)))</f>
        <v/>
      </c>
      <c r="U390" s="15" t="str">
        <f t="shared" si="101"/>
        <v/>
      </c>
      <c r="V390" s="132"/>
      <c r="W390" s="18" t="str">
        <f t="shared" si="102"/>
        <v/>
      </c>
      <c r="X390" s="18" t="str">
        <f t="shared" si="95"/>
        <v/>
      </c>
      <c r="Y390" s="18" t="str">
        <f t="shared" si="103"/>
        <v/>
      </c>
      <c r="Z390" s="18" t="str">
        <f t="shared" si="96"/>
        <v/>
      </c>
      <c r="AA390" s="18" t="str">
        <f t="shared" si="104"/>
        <v/>
      </c>
      <c r="AB390" s="15" t="str">
        <f t="shared" si="105"/>
        <v/>
      </c>
      <c r="AC390" s="15" t="str">
        <f t="shared" si="97"/>
        <v/>
      </c>
      <c r="AD390" s="15" t="str">
        <f t="shared" si="98"/>
        <v/>
      </c>
      <c r="AE390" s="121"/>
      <c r="AF390" s="8"/>
      <c r="AG390" s="13"/>
      <c r="AH390" s="13"/>
      <c r="AI390" s="13"/>
      <c r="AJ390" s="13"/>
      <c r="AK390" s="123"/>
      <c r="AL390" s="123"/>
      <c r="AM390" s="123"/>
      <c r="AN390" s="123"/>
      <c r="AO390" s="13"/>
      <c r="AP390" s="123"/>
      <c r="AQ390" s="123"/>
      <c r="AR390" s="123"/>
      <c r="AS390" s="123"/>
      <c r="AT390" s="123"/>
      <c r="AU390" s="123"/>
      <c r="AV390" s="123"/>
      <c r="AW390" s="123"/>
      <c r="AX390" s="123"/>
      <c r="AY390" s="123"/>
      <c r="AZ390" s="123"/>
      <c r="BA390" s="123"/>
      <c r="BB390" s="123"/>
      <c r="BC390" s="123"/>
      <c r="BD390" s="123"/>
      <c r="BE390" s="123"/>
      <c r="BF390" s="123"/>
      <c r="BG390" s="123"/>
      <c r="BH390" s="123"/>
      <c r="BI390" s="123"/>
      <c r="BJ390" s="123"/>
      <c r="BK390" s="123"/>
      <c r="BL390" s="123"/>
      <c r="BM390" s="123"/>
      <c r="BN390" s="123"/>
      <c r="BO390" s="123"/>
      <c r="BP390" s="123"/>
      <c r="BQ390" s="123"/>
      <c r="BR390" s="13"/>
      <c r="BS390" s="122"/>
      <c r="BT390" s="122"/>
      <c r="BU390" s="123"/>
      <c r="BV390" s="123"/>
      <c r="BW390" s="123"/>
      <c r="BX390" s="13"/>
      <c r="BY390" s="122"/>
      <c r="BZ390" s="122"/>
      <c r="CA390" s="123"/>
      <c r="CB390" s="123"/>
      <c r="CC390" s="123"/>
      <c r="CD390" s="123"/>
      <c r="CE390" s="123"/>
      <c r="CF390" s="123"/>
      <c r="CG390" s="123"/>
      <c r="CH390" s="123"/>
      <c r="CI390" s="123"/>
      <c r="CJ390" s="123"/>
      <c r="CO390" s="144"/>
      <c r="CP390" s="145"/>
    </row>
    <row r="391" spans="1:94" s="57" customFormat="1" ht="31.5" customHeight="1" x14ac:dyDescent="0.25">
      <c r="A391" s="118"/>
      <c r="B391" s="118"/>
      <c r="C391" s="118"/>
      <c r="D391" s="118"/>
      <c r="E391" s="118"/>
      <c r="F391" s="118"/>
      <c r="G391" s="118"/>
      <c r="H391" s="118"/>
      <c r="I391" s="118"/>
      <c r="J391" s="18" t="str">
        <f t="shared" si="106"/>
        <v/>
      </c>
      <c r="K391" s="18" t="str">
        <f t="shared" si="107"/>
        <v/>
      </c>
      <c r="L391" s="151"/>
      <c r="M391" s="151"/>
      <c r="N391" s="119"/>
      <c r="O391" s="120" t="str">
        <f t="shared" ref="O391:O404" si="108">IF(C391="","",IF(B391=1,"","Quantity "&amp;B391&amp;" - ")&amp;$C391&amp;"in x "&amp;$D391&amp;"in "&amp;$E391&amp;IF($F391="",""," with "&amp;$F391)&amp;IF($J391="",""," on "&amp;$J391&amp;"in x "&amp;$K391&amp;"in "&amp;$H391)&amp;IF($G391="","",IF($J391&gt;0.1,"  and "&amp;$J391&amp;"in x "&amp;$K391&amp;"in "&amp;$G391," and "&amp;$C391&amp;"in x "&amp;$D391&amp;"in "&amp;$G391))&amp;"            $"&amp;$Q391&amp;IF($E391="","","    (Pricing Breakdown:  $"&amp;$R391&amp;" for each "&amp;$E391)&amp;IF($F391="","",", $"&amp;$S391&amp;IF($F391="",""," for each "&amp;$F391))&amp;IF($H391="","",", $"&amp;$T391&amp;IF($H391="",""," for each "&amp;$H391))&amp;IF($U391="","",", $"&amp;$U391&amp;" for each "&amp;IF($G391="",$F391,$G391))&amp;IF(Q391&gt;1,")","")&amp;IF($A391="",""," - "&amp;$A391))</f>
        <v/>
      </c>
      <c r="P391" s="119"/>
      <c r="Q391" s="15" t="str">
        <f t="shared" si="99"/>
        <v/>
      </c>
      <c r="R391" s="15" t="str">
        <f>IF('2014 Quote Calculator'!$AB391="-","-",IF('2014 Quote Calculator'!$AB391="","",ROUNDUP(IF(OR('2014 Quote Calculator'!$E391=$CF$6,'2014 Quote Calculator'!$E391=$CG$6,'2014 Quote Calculator'!$E391=$CH$6,'2014 Quote Calculator'!$E391=$CI$6),'2014 Quote Calculator'!$AB391,(1-$L391)*'2014 Quote Calculator'!$AB391),2)))</f>
        <v/>
      </c>
      <c r="S391" s="15" t="str">
        <f t="shared" si="100"/>
        <v/>
      </c>
      <c r="T391" s="15" t="str">
        <f>IF('2014 Quote Calculator'!$AD391="-","-",IF('2014 Quote Calculator'!$AD391="","",ROUNDUP(IF(OR('2014 Quote Calculator'!$H391=$CF$6,'2014 Quote Calculator'!$H391=$CG$6,'2014 Quote Calculator'!$H391=$CH$6,'2014 Quote Calculator'!$H391=$CI$6),'2014 Quote Calculator'!$AD391,(1-$L391)*'2014 Quote Calculator'!$AD391),2)))</f>
        <v/>
      </c>
      <c r="U391" s="15" t="str">
        <f t="shared" si="101"/>
        <v/>
      </c>
      <c r="V391" s="132"/>
      <c r="W391" s="18" t="str">
        <f t="shared" si="102"/>
        <v/>
      </c>
      <c r="X391" s="18" t="str">
        <f t="shared" ref="X391:X454" si="109">IF($W391="","",IF(LOOKUP($W391,$AF$7:$AF$25,$AF$7:$AF$25)=$W391,(LOOKUP($W391,$AF$7:$AF$25,$AF$7:$AF$25)),(LOOKUP($W391,$AF$7:$AF$25,$AF$8:$AF$26))))</f>
        <v/>
      </c>
      <c r="Y391" s="18" t="str">
        <f t="shared" si="103"/>
        <v/>
      </c>
      <c r="Z391" s="18" t="str">
        <f t="shared" ref="Z391:Z454" si="110">IF($Y391="","",IF(LOOKUP($Y391,$AF$7:$AF$25,$AF$7:$AF$25)=$Y391,(LOOKUP($Y391,$AF$7:$AF$25,$AF$7:$AF$25)),(LOOKUP($Y391,$AF$7:$AF$25,$AF$8:$AF$26))))</f>
        <v/>
      </c>
      <c r="AA391" s="18" t="str">
        <f t="shared" si="104"/>
        <v/>
      </c>
      <c r="AB391" s="15" t="str">
        <f t="shared" si="105"/>
        <v/>
      </c>
      <c r="AC391" s="15" t="str">
        <f t="shared" ref="AC391:AC454" si="111">IF($F391="","",IF($F391=$CR$7,$CS$7*$W391,IF($F391=$CR$8,$CS$8*$W391,IF($F391=$CR$9,$CS$9*$W391,"No Charge"))))</f>
        <v/>
      </c>
      <c r="AD391" s="15" t="str">
        <f t="shared" ref="AD391:AD454" si="112">IF($H391="","",IF($H391=$BR$6,LOOKUP($Z391,$AF$7:$AF$25,$BR$7:$BR$25),IF($H391=$BS$6,LOOKUP($Z391,$AF$7:$AF$25,$BS$7:$BS$25),IF($H391=$BT$6,LOOKUP($Z391,$AF$7:$AF$25,$BT$7:$BT$25),IF($H391=$BU$6,LOOKUP($Z391,$AF$7:$AF$25,$BU$7:$BU$25),IF($H391=$AR$6,LOOKUP($Z391,$AF$7:$AF$25,$AR$7:$AR$25),IF($H391=$BV$6,LOOKUP($Z391,$AF$7:$AF$25,$BV$7:$BV$25),IF($H391=$BW$6,LOOKUP($Z391,$AF$7:$AF$25,$BW$7:$BW$25),IF($H391=$BX$6,LOOKUP($Z391,$AF$7:$AF$25,$BX$7:$BX$25),IF($H391=$BY$6,LOOKUP($Z391,$AF$7:$AF$25,$BY$7:$BY$25),IF($H391=$BZ$6,LOOKUP($Z391,$AF$7:$AF$25,$BZ$7:$BZ$25),IF($H391=$CA$6,LOOKUP($Z391,$AF$7:$AF$25,$CA$7:$CA$25),IF($H391=$CB$6,LOOKUP($Z391,$AF$7:$AF$25,$CB$7:$CB$25),IF($H391=$CC$6,LOOKUP($Z391,$AF$7:$AF$25,$CC$7:$CC$25)))))))))))))))</f>
        <v/>
      </c>
      <c r="AE391" s="121"/>
      <c r="AF391" s="8"/>
      <c r="AG391" s="13"/>
      <c r="AH391" s="13"/>
      <c r="AI391" s="13"/>
      <c r="AJ391" s="13"/>
      <c r="AK391" s="123"/>
      <c r="AL391" s="123"/>
      <c r="AM391" s="123"/>
      <c r="AN391" s="123"/>
      <c r="AO391" s="13"/>
      <c r="AP391" s="123"/>
      <c r="AQ391" s="123"/>
      <c r="AR391" s="123"/>
      <c r="AS391" s="123"/>
      <c r="AT391" s="123"/>
      <c r="AU391" s="123"/>
      <c r="AV391" s="123"/>
      <c r="AW391" s="123"/>
      <c r="AX391" s="123"/>
      <c r="AY391" s="123"/>
      <c r="AZ391" s="123"/>
      <c r="BA391" s="123"/>
      <c r="BB391" s="123"/>
      <c r="BC391" s="123"/>
      <c r="BD391" s="123"/>
      <c r="BE391" s="123"/>
      <c r="BF391" s="123"/>
      <c r="BG391" s="123"/>
      <c r="BH391" s="123"/>
      <c r="BI391" s="123"/>
      <c r="BJ391" s="123"/>
      <c r="BK391" s="123"/>
      <c r="BL391" s="123"/>
      <c r="BM391" s="123"/>
      <c r="BN391" s="123"/>
      <c r="BO391" s="123"/>
      <c r="BP391" s="123"/>
      <c r="BQ391" s="123"/>
      <c r="BR391" s="13"/>
      <c r="BS391" s="122"/>
      <c r="BT391" s="122"/>
      <c r="BU391" s="123"/>
      <c r="BV391" s="123"/>
      <c r="BW391" s="123"/>
      <c r="BX391" s="13"/>
      <c r="BY391" s="122"/>
      <c r="BZ391" s="122"/>
      <c r="CA391" s="123"/>
      <c r="CB391" s="123"/>
      <c r="CC391" s="123"/>
      <c r="CD391" s="123"/>
      <c r="CE391" s="123"/>
      <c r="CF391" s="123"/>
      <c r="CG391" s="123"/>
      <c r="CH391" s="123"/>
      <c r="CI391" s="123"/>
      <c r="CJ391" s="123"/>
      <c r="CO391" s="144"/>
      <c r="CP391" s="145"/>
    </row>
    <row r="392" spans="1:94" s="57" customFormat="1" ht="31.5" customHeight="1" x14ac:dyDescent="0.25">
      <c r="A392" s="118"/>
      <c r="B392" s="118"/>
      <c r="C392" s="118"/>
      <c r="D392" s="118"/>
      <c r="E392" s="118"/>
      <c r="F392" s="118"/>
      <c r="G392" s="118"/>
      <c r="H392" s="118"/>
      <c r="I392" s="118"/>
      <c r="J392" s="18" t="str">
        <f t="shared" si="106"/>
        <v/>
      </c>
      <c r="K392" s="18" t="str">
        <f t="shared" si="107"/>
        <v/>
      </c>
      <c r="L392" s="151"/>
      <c r="M392" s="151"/>
      <c r="N392" s="119"/>
      <c r="O392" s="120" t="str">
        <f t="shared" si="108"/>
        <v/>
      </c>
      <c r="P392" s="119"/>
      <c r="Q392" s="15" t="str">
        <f t="shared" ref="Q392:Q455" si="113">IF($B392="","",ROUNDUP(IF($R392="",0,$B392*$R392)+IF($S392="",0,$B392*$S392)+IF($T392="",0,$B392*$T392)+IF($U392="",0,$B392*$U392),2))</f>
        <v/>
      </c>
      <c r="R392" s="15" t="str">
        <f>IF('2014 Quote Calculator'!$AB392="-","-",IF('2014 Quote Calculator'!$AB392="","",ROUNDUP(IF(OR('2014 Quote Calculator'!$E392=$CF$6,'2014 Quote Calculator'!$E392=$CG$6,'2014 Quote Calculator'!$E392=$CH$6,'2014 Quote Calculator'!$E392=$CI$6),'2014 Quote Calculator'!$AB392,(1-$L392)*'2014 Quote Calculator'!$AB392),2)))</f>
        <v/>
      </c>
      <c r="S392" s="15" t="str">
        <f t="shared" ref="S392:S455" si="114">IF(AC392="","",ROUNDUP(IF($F392=$CR$7,$CS$7*$W392,IF($F392=$CR$8,$CS$8*$W392,IF($F392=$CR$12,$CS$12*$W392,IF($F392=$CR$9,$CS$9*$W392,"No Charge"))))*(1-$M392),2))</f>
        <v/>
      </c>
      <c r="T392" s="15" t="str">
        <f>IF('2014 Quote Calculator'!$AD392="-","-",IF('2014 Quote Calculator'!$AD392="","",ROUNDUP(IF(OR('2014 Quote Calculator'!$H392=$CF$6,'2014 Quote Calculator'!$H392=$CG$6,'2014 Quote Calculator'!$H392=$CH$6,'2014 Quote Calculator'!$H392=$CI$6),'2014 Quote Calculator'!$AD392,(1-$L392)*'2014 Quote Calculator'!$AD392),2)))</f>
        <v/>
      </c>
      <c r="U392" s="15" t="str">
        <f t="shared" ref="U392:U455" si="115">IF(OR($G392=$CK$6,$G392=$CL$6,$G392=$CM$6,$G392=$CN$6,$G392=$CO$6,$G392=$CP$6),ROUNDUP(IF($G392=$CK$6,$CK$7,IF($G392=$CL$6,$CL$7,IF($G392=$CM$6,$CM$7,IF($G392=$CN$6,$CN$7,IF($G392=$CO$6,$CO$7,IF($G392=$CP$6,$CP$7))))))*$AA392*(1-$L392),2),"")</f>
        <v/>
      </c>
      <c r="V392" s="132"/>
      <c r="W392" s="18" t="str">
        <f t="shared" ref="W392:W455" si="116">IF($C392="","",$C392*$D392)</f>
        <v/>
      </c>
      <c r="X392" s="18" t="str">
        <f t="shared" si="109"/>
        <v/>
      </c>
      <c r="Y392" s="18" t="str">
        <f t="shared" ref="Y392:Y455" si="117">IF($H392="","",J392*K392)</f>
        <v/>
      </c>
      <c r="Z392" s="18" t="str">
        <f t="shared" si="110"/>
        <v/>
      </c>
      <c r="AA392" s="18" t="str">
        <f t="shared" ref="AA392:AA455" si="118">IF($W392="","",IF(J392="",(C392+D392)*2,($J392+$K392)*2))</f>
        <v/>
      </c>
      <c r="AB392" s="15" t="str">
        <f t="shared" ref="AB392:AB455" si="119">IF($E392="","",IF(OR($E392=$CL$6,$E392=$CK$6,$E392=$CM$6,$E392=$CN$6),"",IF($E392=$AG$6,LOOKUP($X392,$AF$7:$AF$25,$AG$7:$AG$25),IF($E392=$AH$6,LOOKUP($X392,$AF$7:$AF$25,$AH$7:$AH$25),IF($E392=$AI$6,LOOKUP($X392,$AF$7:$AF$25,$AI$7:$AI$25),IF($E392=$AJ$6,LOOKUP($X392,$AF$7:$AF$25,$AJ$7:$AJ$25),IF($E392=$BR$6,LOOKUP($X392,$AF$7:$AF$25,$BR$7:$BR$25),IF($E392=$BS$6,LOOKUP($X392,$AF$7:$AF$25,$BS$7:$BS$25),IF($E392=$BT$6,LOOKUP($X392,$AF$7:$AF$25,$BT$7:$BT$25),IF($E392=$BU$6,LOOKUP($X392,$AF$7:$AF$25,$BU$7:$BU$25),IF($E392=$BI$6,$BI$7,IF($E392=$AQ$6,LOOKUP($X392,$AF$7:$AF$25,$AQ$7:$AQ$25),IF($E392=$AR$6,LOOKUP($X392,$AF$7:$AF$25,$AR$7:$AR$25),IF($E392=$BV$6,LOOKUP($X392,$AF$7:$AF$25,$BV$7:$BV$25),IF($E392=$BW$6,LOOKUP($X392,$AF$7:$AF$25,$BW$7:$BW$25),IF($E392=$AU$6,LOOKUP($X392,$AF$7:$AF$25,$AU$7:$AU$25),IF($E392=$AV$6,LOOKUP($X392,$AF$7:$AF$25,$AV$7:$AV$25),IF($E392=$AK$6,LOOKUP($X392,$AF$7:$AF$25,$AK$7:$AK$25),IF($E392=$AL$6,LOOKUP($X392,$AF$7:$AF$25,$AL$7:$AL$25),IF($E392=$AM$6,LOOKUP($X392,$AF$7:$AF$25,$AM$7:$AM$25),IF($E392=$BJ$6,$BJ$7,IF($E392=$AN$6,$AN$7,IF($E392=$AW$6,LOOKUP($X392,$AF$7:$AF$25,$AW$7:$AW$25),IF($E392=$AX$6,LOOKUP($X392,$AF$7:$AF$25,$AX$7:$AX$25),IF($E392=$BD$6,$BD$7,IF($E392=$AY$6,LOOKUP($X392,$AF$7:$AF$25,$AY$7:$AY$25),IF($E392=$AZ$6,LOOKUP($X392,$AF$7:$AF$25,$AZ$7:$AZ$25),IF($E392=$BL$6,$BL$7,IF($E392=$AP$6,LOOKUP($X392,$AF$7:$AF$25,$AP$7:$AP$25),IF($E392=$BK$6,$BK$7,IF($E392=$CD$6,LOOKUP($X392,$AF$7:$AF$25,$CD$7:$CD$25),IF($E392=$BE$6,$BE$7,IF($E392=$BF$6,$BF$7,IF($E392=$BG$6,$BG$7,IF($E392=$CE$6,"based on duration",IF($E392=$CF$6,LOOKUP($X392,$AF$7:$AF$25,$CF$7:$CF$25),IF($E392=$CG$6,$CG$7,IF($E392=$CH$6,$CH$7,IF($E392=$CI$6,$CI$7,IF($E392=$BA$6,$BA$7,IF($E392=$BB$6,$BB$7,IF($E392=$BC$6,$BC$7,IF($E392=$CJ$6,$CJ$7,IF($E392=$AO$6,LOOKUP($X392,$AF$7:$AF$25,$AO$7:$AO$25),IF($E392=$AS$6,LOOKUP($X392,$AF$7:$AF$25,$AS$7:$AS$25),IF($E392=$AT$6,LOOKUP($X392,$AF$7:$AF$25,$AT$7:$AT$25),IF($E392=$BH$6,$BH$7,"TBD")))))))))))))))))))))))))))))))))))))))))))))))</f>
        <v/>
      </c>
      <c r="AC392" s="15" t="str">
        <f t="shared" si="111"/>
        <v/>
      </c>
      <c r="AD392" s="15" t="str">
        <f t="shared" si="112"/>
        <v/>
      </c>
      <c r="AE392" s="121"/>
      <c r="AF392" s="8"/>
      <c r="AG392" s="13"/>
      <c r="AH392" s="13"/>
      <c r="AI392" s="13"/>
      <c r="AJ392" s="13"/>
      <c r="AK392" s="123"/>
      <c r="AL392" s="123"/>
      <c r="AM392" s="123"/>
      <c r="AN392" s="123"/>
      <c r="AO392" s="13"/>
      <c r="AP392" s="123"/>
      <c r="AQ392" s="123"/>
      <c r="AR392" s="123"/>
      <c r="AS392" s="123"/>
      <c r="AT392" s="123"/>
      <c r="AU392" s="123"/>
      <c r="AV392" s="123"/>
      <c r="AW392" s="123"/>
      <c r="AX392" s="123"/>
      <c r="AY392" s="123"/>
      <c r="AZ392" s="123"/>
      <c r="BA392" s="123"/>
      <c r="BB392" s="123"/>
      <c r="BC392" s="123"/>
      <c r="BD392" s="123"/>
      <c r="BE392" s="123"/>
      <c r="BF392" s="123"/>
      <c r="BG392" s="123"/>
      <c r="BH392" s="123"/>
      <c r="BI392" s="123"/>
      <c r="BJ392" s="123"/>
      <c r="BK392" s="123"/>
      <c r="BL392" s="123"/>
      <c r="BM392" s="123"/>
      <c r="BN392" s="123"/>
      <c r="BO392" s="123"/>
      <c r="BP392" s="123"/>
      <c r="BQ392" s="123"/>
      <c r="BR392" s="13"/>
      <c r="BS392" s="122"/>
      <c r="BT392" s="122"/>
      <c r="BU392" s="123"/>
      <c r="BV392" s="123"/>
      <c r="BW392" s="123"/>
      <c r="BX392" s="13"/>
      <c r="BY392" s="122"/>
      <c r="BZ392" s="122"/>
      <c r="CA392" s="123"/>
      <c r="CB392" s="123"/>
      <c r="CC392" s="123"/>
      <c r="CD392" s="123"/>
      <c r="CE392" s="123"/>
      <c r="CF392" s="123"/>
      <c r="CG392" s="123"/>
      <c r="CH392" s="123"/>
      <c r="CI392" s="123"/>
      <c r="CJ392" s="123"/>
      <c r="CO392" s="144"/>
      <c r="CP392" s="145"/>
    </row>
    <row r="393" spans="1:94" s="57" customFormat="1" ht="31.5" customHeight="1" x14ac:dyDescent="0.25">
      <c r="A393" s="118"/>
      <c r="B393" s="118"/>
      <c r="C393" s="118"/>
      <c r="D393" s="118"/>
      <c r="E393" s="118"/>
      <c r="F393" s="118"/>
      <c r="G393" s="118"/>
      <c r="H393" s="118"/>
      <c r="I393" s="118"/>
      <c r="J393" s="18" t="str">
        <f t="shared" si="106"/>
        <v/>
      </c>
      <c r="K393" s="18" t="str">
        <f t="shared" si="107"/>
        <v/>
      </c>
      <c r="L393" s="151"/>
      <c r="M393" s="151"/>
      <c r="N393" s="119"/>
      <c r="O393" s="120" t="str">
        <f t="shared" si="108"/>
        <v/>
      </c>
      <c r="P393" s="119"/>
      <c r="Q393" s="15" t="str">
        <f t="shared" si="113"/>
        <v/>
      </c>
      <c r="R393" s="15" t="str">
        <f>IF('2014 Quote Calculator'!$AB393="-","-",IF('2014 Quote Calculator'!$AB393="","",ROUNDUP(IF(OR('2014 Quote Calculator'!$E393=$CF$6,'2014 Quote Calculator'!$E393=$CG$6,'2014 Quote Calculator'!$E393=$CH$6,'2014 Quote Calculator'!$E393=$CI$6),'2014 Quote Calculator'!$AB393,(1-$L393)*'2014 Quote Calculator'!$AB393),2)))</f>
        <v/>
      </c>
      <c r="S393" s="15" t="str">
        <f t="shared" si="114"/>
        <v/>
      </c>
      <c r="T393" s="15" t="str">
        <f>IF('2014 Quote Calculator'!$AD393="-","-",IF('2014 Quote Calculator'!$AD393="","",ROUNDUP(IF(OR('2014 Quote Calculator'!$H393=$CF$6,'2014 Quote Calculator'!$H393=$CG$6,'2014 Quote Calculator'!$H393=$CH$6,'2014 Quote Calculator'!$H393=$CI$6),'2014 Quote Calculator'!$AD393,(1-$L393)*'2014 Quote Calculator'!$AD393),2)))</f>
        <v/>
      </c>
      <c r="U393" s="15" t="str">
        <f t="shared" si="115"/>
        <v/>
      </c>
      <c r="V393" s="132"/>
      <c r="W393" s="18" t="str">
        <f t="shared" si="116"/>
        <v/>
      </c>
      <c r="X393" s="18" t="str">
        <f t="shared" si="109"/>
        <v/>
      </c>
      <c r="Y393" s="18" t="str">
        <f t="shared" si="117"/>
        <v/>
      </c>
      <c r="Z393" s="18" t="str">
        <f t="shared" si="110"/>
        <v/>
      </c>
      <c r="AA393" s="18" t="str">
        <f t="shared" si="118"/>
        <v/>
      </c>
      <c r="AB393" s="15" t="str">
        <f t="shared" si="119"/>
        <v/>
      </c>
      <c r="AC393" s="15" t="str">
        <f t="shared" si="111"/>
        <v/>
      </c>
      <c r="AD393" s="15" t="str">
        <f t="shared" si="112"/>
        <v/>
      </c>
      <c r="AE393" s="121"/>
      <c r="AF393" s="8"/>
      <c r="AG393" s="13"/>
      <c r="AH393" s="13"/>
      <c r="AI393" s="13"/>
      <c r="AJ393" s="13"/>
      <c r="AK393" s="123"/>
      <c r="AL393" s="123"/>
      <c r="AM393" s="123"/>
      <c r="AN393" s="123"/>
      <c r="AO393" s="13"/>
      <c r="AP393" s="123"/>
      <c r="AQ393" s="123"/>
      <c r="AR393" s="123"/>
      <c r="AS393" s="123"/>
      <c r="AT393" s="123"/>
      <c r="AU393" s="123"/>
      <c r="AV393" s="123"/>
      <c r="AW393" s="123"/>
      <c r="AX393" s="123"/>
      <c r="AY393" s="123"/>
      <c r="AZ393" s="123"/>
      <c r="BA393" s="123"/>
      <c r="BB393" s="123"/>
      <c r="BC393" s="123"/>
      <c r="BD393" s="123"/>
      <c r="BE393" s="123"/>
      <c r="BF393" s="123"/>
      <c r="BG393" s="123"/>
      <c r="BH393" s="123"/>
      <c r="BI393" s="123"/>
      <c r="BJ393" s="123"/>
      <c r="BK393" s="123"/>
      <c r="BL393" s="123"/>
      <c r="BM393" s="123"/>
      <c r="BN393" s="123"/>
      <c r="BO393" s="123"/>
      <c r="BP393" s="123"/>
      <c r="BQ393" s="123"/>
      <c r="BR393" s="13"/>
      <c r="BS393" s="122"/>
      <c r="BT393" s="122"/>
      <c r="BU393" s="123"/>
      <c r="BV393" s="123"/>
      <c r="BW393" s="123"/>
      <c r="BX393" s="13"/>
      <c r="BY393" s="122"/>
      <c r="BZ393" s="122"/>
      <c r="CA393" s="123"/>
      <c r="CB393" s="123"/>
      <c r="CC393" s="123"/>
      <c r="CD393" s="123"/>
      <c r="CE393" s="123"/>
      <c r="CF393" s="123"/>
      <c r="CG393" s="123"/>
      <c r="CH393" s="123"/>
      <c r="CI393" s="123"/>
      <c r="CJ393" s="123"/>
      <c r="CO393" s="144"/>
      <c r="CP393" s="145"/>
    </row>
    <row r="394" spans="1:94" s="57" customFormat="1" ht="31.5" customHeight="1" x14ac:dyDescent="0.25">
      <c r="A394" s="118"/>
      <c r="B394" s="118"/>
      <c r="C394" s="118"/>
      <c r="D394" s="118"/>
      <c r="E394" s="118"/>
      <c r="F394" s="118"/>
      <c r="G394" s="118"/>
      <c r="H394" s="118"/>
      <c r="I394" s="118"/>
      <c r="J394" s="18" t="str">
        <f t="shared" si="106"/>
        <v/>
      </c>
      <c r="K394" s="18" t="str">
        <f t="shared" si="107"/>
        <v/>
      </c>
      <c r="L394" s="151"/>
      <c r="M394" s="151"/>
      <c r="N394" s="119"/>
      <c r="O394" s="120" t="str">
        <f t="shared" si="108"/>
        <v/>
      </c>
      <c r="P394" s="119"/>
      <c r="Q394" s="15" t="str">
        <f t="shared" si="113"/>
        <v/>
      </c>
      <c r="R394" s="15" t="str">
        <f>IF('2014 Quote Calculator'!$AB394="-","-",IF('2014 Quote Calculator'!$AB394="","",ROUNDUP(IF(OR('2014 Quote Calculator'!$E394=$CF$6,'2014 Quote Calculator'!$E394=$CG$6,'2014 Quote Calculator'!$E394=$CH$6,'2014 Quote Calculator'!$E394=$CI$6),'2014 Quote Calculator'!$AB394,(1-$L394)*'2014 Quote Calculator'!$AB394),2)))</f>
        <v/>
      </c>
      <c r="S394" s="15" t="str">
        <f t="shared" si="114"/>
        <v/>
      </c>
      <c r="T394" s="15" t="str">
        <f>IF('2014 Quote Calculator'!$AD394="-","-",IF('2014 Quote Calculator'!$AD394="","",ROUNDUP(IF(OR('2014 Quote Calculator'!$H394=$CF$6,'2014 Quote Calculator'!$H394=$CG$6,'2014 Quote Calculator'!$H394=$CH$6,'2014 Quote Calculator'!$H394=$CI$6),'2014 Quote Calculator'!$AD394,(1-$L394)*'2014 Quote Calculator'!$AD394),2)))</f>
        <v/>
      </c>
      <c r="U394" s="15" t="str">
        <f t="shared" si="115"/>
        <v/>
      </c>
      <c r="V394" s="132"/>
      <c r="W394" s="18" t="str">
        <f t="shared" si="116"/>
        <v/>
      </c>
      <c r="X394" s="18" t="str">
        <f t="shared" si="109"/>
        <v/>
      </c>
      <c r="Y394" s="18" t="str">
        <f t="shared" si="117"/>
        <v/>
      </c>
      <c r="Z394" s="18" t="str">
        <f t="shared" si="110"/>
        <v/>
      </c>
      <c r="AA394" s="18" t="str">
        <f t="shared" si="118"/>
        <v/>
      </c>
      <c r="AB394" s="15" t="str">
        <f t="shared" si="119"/>
        <v/>
      </c>
      <c r="AC394" s="15" t="str">
        <f t="shared" si="111"/>
        <v/>
      </c>
      <c r="AD394" s="15" t="str">
        <f t="shared" si="112"/>
        <v/>
      </c>
      <c r="AE394" s="121"/>
      <c r="AF394" s="8"/>
      <c r="AG394" s="13"/>
      <c r="AH394" s="13"/>
      <c r="AI394" s="13"/>
      <c r="AJ394" s="13"/>
      <c r="AK394" s="123"/>
      <c r="AL394" s="123"/>
      <c r="AM394" s="123"/>
      <c r="AN394" s="123"/>
      <c r="AO394" s="13"/>
      <c r="AP394" s="123"/>
      <c r="AQ394" s="123"/>
      <c r="AR394" s="123"/>
      <c r="AS394" s="123"/>
      <c r="AT394" s="123"/>
      <c r="AU394" s="123"/>
      <c r="AV394" s="123"/>
      <c r="AW394" s="123"/>
      <c r="AX394" s="123"/>
      <c r="AY394" s="123"/>
      <c r="AZ394" s="123"/>
      <c r="BA394" s="123"/>
      <c r="BB394" s="123"/>
      <c r="BC394" s="123"/>
      <c r="BD394" s="123"/>
      <c r="BE394" s="123"/>
      <c r="BF394" s="123"/>
      <c r="BG394" s="123"/>
      <c r="BH394" s="123"/>
      <c r="BI394" s="123"/>
      <c r="BJ394" s="123"/>
      <c r="BK394" s="123"/>
      <c r="BL394" s="123"/>
      <c r="BM394" s="123"/>
      <c r="BN394" s="123"/>
      <c r="BO394" s="123"/>
      <c r="BP394" s="123"/>
      <c r="BQ394" s="123"/>
      <c r="BR394" s="13"/>
      <c r="BS394" s="122"/>
      <c r="BT394" s="122"/>
      <c r="BU394" s="123"/>
      <c r="BV394" s="123"/>
      <c r="BW394" s="123"/>
      <c r="BX394" s="13"/>
      <c r="BY394" s="122"/>
      <c r="BZ394" s="122"/>
      <c r="CA394" s="123"/>
      <c r="CB394" s="123"/>
      <c r="CC394" s="123"/>
      <c r="CD394" s="123"/>
      <c r="CE394" s="123"/>
      <c r="CF394" s="123"/>
      <c r="CG394" s="123"/>
      <c r="CH394" s="123"/>
      <c r="CI394" s="123"/>
      <c r="CJ394" s="123"/>
      <c r="CO394" s="144"/>
      <c r="CP394" s="145"/>
    </row>
    <row r="395" spans="1:94" s="57" customFormat="1" ht="31.5" customHeight="1" x14ac:dyDescent="0.25">
      <c r="A395" s="118"/>
      <c r="B395" s="118"/>
      <c r="C395" s="118"/>
      <c r="D395" s="118"/>
      <c r="E395" s="118"/>
      <c r="F395" s="118"/>
      <c r="G395" s="118"/>
      <c r="H395" s="118"/>
      <c r="I395" s="118"/>
      <c r="J395" s="18" t="str">
        <f t="shared" si="106"/>
        <v/>
      </c>
      <c r="K395" s="18" t="str">
        <f t="shared" si="107"/>
        <v/>
      </c>
      <c r="L395" s="151"/>
      <c r="M395" s="151"/>
      <c r="N395" s="119"/>
      <c r="O395" s="120" t="str">
        <f t="shared" si="108"/>
        <v/>
      </c>
      <c r="P395" s="119"/>
      <c r="Q395" s="15" t="str">
        <f t="shared" si="113"/>
        <v/>
      </c>
      <c r="R395" s="15" t="str">
        <f>IF('2014 Quote Calculator'!$AB395="-","-",IF('2014 Quote Calculator'!$AB395="","",ROUNDUP(IF(OR('2014 Quote Calculator'!$E395=$CF$6,'2014 Quote Calculator'!$E395=$CG$6,'2014 Quote Calculator'!$E395=$CH$6,'2014 Quote Calculator'!$E395=$CI$6),'2014 Quote Calculator'!$AB395,(1-$L395)*'2014 Quote Calculator'!$AB395),2)))</f>
        <v/>
      </c>
      <c r="S395" s="15" t="str">
        <f t="shared" si="114"/>
        <v/>
      </c>
      <c r="T395" s="15" t="str">
        <f>IF('2014 Quote Calculator'!$AD395="-","-",IF('2014 Quote Calculator'!$AD395="","",ROUNDUP(IF(OR('2014 Quote Calculator'!$H395=$CF$6,'2014 Quote Calculator'!$H395=$CG$6,'2014 Quote Calculator'!$H395=$CH$6,'2014 Quote Calculator'!$H395=$CI$6),'2014 Quote Calculator'!$AD395,(1-$L395)*'2014 Quote Calculator'!$AD395),2)))</f>
        <v/>
      </c>
      <c r="U395" s="15" t="str">
        <f t="shared" si="115"/>
        <v/>
      </c>
      <c r="V395" s="132"/>
      <c r="W395" s="18" t="str">
        <f t="shared" si="116"/>
        <v/>
      </c>
      <c r="X395" s="18" t="str">
        <f t="shared" si="109"/>
        <v/>
      </c>
      <c r="Y395" s="18" t="str">
        <f t="shared" si="117"/>
        <v/>
      </c>
      <c r="Z395" s="18" t="str">
        <f t="shared" si="110"/>
        <v/>
      </c>
      <c r="AA395" s="18" t="str">
        <f t="shared" si="118"/>
        <v/>
      </c>
      <c r="AB395" s="15" t="str">
        <f t="shared" si="119"/>
        <v/>
      </c>
      <c r="AC395" s="15" t="str">
        <f t="shared" si="111"/>
        <v/>
      </c>
      <c r="AD395" s="15" t="str">
        <f t="shared" si="112"/>
        <v/>
      </c>
      <c r="AE395" s="121"/>
      <c r="AF395" s="8"/>
      <c r="AG395" s="13"/>
      <c r="AH395" s="13"/>
      <c r="AI395" s="13"/>
      <c r="AJ395" s="13"/>
      <c r="AK395" s="123"/>
      <c r="AL395" s="123"/>
      <c r="AM395" s="123"/>
      <c r="AN395" s="123"/>
      <c r="AO395" s="13"/>
      <c r="AP395" s="123"/>
      <c r="AQ395" s="123"/>
      <c r="AR395" s="123"/>
      <c r="AS395" s="123"/>
      <c r="AT395" s="123"/>
      <c r="AU395" s="123"/>
      <c r="AV395" s="123"/>
      <c r="AW395" s="123"/>
      <c r="AX395" s="123"/>
      <c r="AY395" s="123"/>
      <c r="AZ395" s="123"/>
      <c r="BA395" s="123"/>
      <c r="BB395" s="123"/>
      <c r="BC395" s="123"/>
      <c r="BD395" s="123"/>
      <c r="BE395" s="123"/>
      <c r="BF395" s="123"/>
      <c r="BG395" s="123"/>
      <c r="BH395" s="123"/>
      <c r="BI395" s="123"/>
      <c r="BJ395" s="123"/>
      <c r="BK395" s="123"/>
      <c r="BL395" s="123"/>
      <c r="BM395" s="123"/>
      <c r="BN395" s="123"/>
      <c r="BO395" s="123"/>
      <c r="BP395" s="123"/>
      <c r="BQ395" s="123"/>
      <c r="BR395" s="13"/>
      <c r="BS395" s="122"/>
      <c r="BT395" s="122"/>
      <c r="BU395" s="123"/>
      <c r="BV395" s="123"/>
      <c r="BW395" s="123"/>
      <c r="BX395" s="13"/>
      <c r="BY395" s="122"/>
      <c r="BZ395" s="122"/>
      <c r="CA395" s="123"/>
      <c r="CB395" s="123"/>
      <c r="CC395" s="123"/>
      <c r="CD395" s="123"/>
      <c r="CE395" s="123"/>
      <c r="CF395" s="123"/>
      <c r="CG395" s="123"/>
      <c r="CH395" s="123"/>
      <c r="CI395" s="123"/>
      <c r="CJ395" s="123"/>
      <c r="CO395" s="144"/>
      <c r="CP395" s="145"/>
    </row>
    <row r="396" spans="1:94" s="57" customFormat="1" ht="31.5" customHeight="1" x14ac:dyDescent="0.25">
      <c r="A396" s="118"/>
      <c r="B396" s="118"/>
      <c r="C396" s="118"/>
      <c r="D396" s="118"/>
      <c r="E396" s="118"/>
      <c r="F396" s="118"/>
      <c r="G396" s="118"/>
      <c r="H396" s="118"/>
      <c r="I396" s="118"/>
      <c r="J396" s="18" t="str">
        <f t="shared" ref="J396:J404" si="120">IF($I396="","",IF($H396="","",IF($I396&gt;0.1,$C396+2*$I396,"")))</f>
        <v/>
      </c>
      <c r="K396" s="18" t="str">
        <f t="shared" ref="K396:K404" si="121">IF($I396="","",IF($H396="","",IF($I396&gt;0.1,$D396+2*$I396,"")))</f>
        <v/>
      </c>
      <c r="L396" s="151"/>
      <c r="M396" s="151"/>
      <c r="N396" s="119"/>
      <c r="O396" s="120" t="str">
        <f t="shared" si="108"/>
        <v/>
      </c>
      <c r="P396" s="119"/>
      <c r="Q396" s="15" t="str">
        <f t="shared" si="113"/>
        <v/>
      </c>
      <c r="R396" s="15" t="str">
        <f>IF('2014 Quote Calculator'!$AB396="-","-",IF('2014 Quote Calculator'!$AB396="","",ROUNDUP(IF(OR('2014 Quote Calculator'!$E396=$CF$6,'2014 Quote Calculator'!$E396=$CG$6,'2014 Quote Calculator'!$E396=$CH$6,'2014 Quote Calculator'!$E396=$CI$6),'2014 Quote Calculator'!$AB396,(1-$L396)*'2014 Quote Calculator'!$AB396),2)))</f>
        <v/>
      </c>
      <c r="S396" s="15" t="str">
        <f t="shared" si="114"/>
        <v/>
      </c>
      <c r="T396" s="15" t="str">
        <f>IF('2014 Quote Calculator'!$AD396="-","-",IF('2014 Quote Calculator'!$AD396="","",ROUNDUP(IF(OR('2014 Quote Calculator'!$H396=$CF$6,'2014 Quote Calculator'!$H396=$CG$6,'2014 Quote Calculator'!$H396=$CH$6,'2014 Quote Calculator'!$H396=$CI$6),'2014 Quote Calculator'!$AD396,(1-$L396)*'2014 Quote Calculator'!$AD396),2)))</f>
        <v/>
      </c>
      <c r="U396" s="15" t="str">
        <f t="shared" si="115"/>
        <v/>
      </c>
      <c r="V396" s="132"/>
      <c r="W396" s="18" t="str">
        <f t="shared" si="116"/>
        <v/>
      </c>
      <c r="X396" s="18" t="str">
        <f t="shared" si="109"/>
        <v/>
      </c>
      <c r="Y396" s="18" t="str">
        <f t="shared" si="117"/>
        <v/>
      </c>
      <c r="Z396" s="18" t="str">
        <f t="shared" si="110"/>
        <v/>
      </c>
      <c r="AA396" s="18" t="str">
        <f t="shared" si="118"/>
        <v/>
      </c>
      <c r="AB396" s="15" t="str">
        <f t="shared" si="119"/>
        <v/>
      </c>
      <c r="AC396" s="15" t="str">
        <f t="shared" si="111"/>
        <v/>
      </c>
      <c r="AD396" s="15" t="str">
        <f t="shared" si="112"/>
        <v/>
      </c>
      <c r="AE396" s="121"/>
      <c r="AF396" s="8"/>
      <c r="AG396" s="13"/>
      <c r="AH396" s="13"/>
      <c r="AI396" s="13"/>
      <c r="AJ396" s="13"/>
      <c r="AK396" s="123"/>
      <c r="AL396" s="123"/>
      <c r="AM396" s="123"/>
      <c r="AN396" s="123"/>
      <c r="AO396" s="13"/>
      <c r="AP396" s="123"/>
      <c r="AQ396" s="123"/>
      <c r="AR396" s="123"/>
      <c r="AS396" s="123"/>
      <c r="AT396" s="123"/>
      <c r="AU396" s="123"/>
      <c r="AV396" s="123"/>
      <c r="AW396" s="123"/>
      <c r="AX396" s="123"/>
      <c r="AY396" s="123"/>
      <c r="AZ396" s="123"/>
      <c r="BA396" s="123"/>
      <c r="BB396" s="123"/>
      <c r="BC396" s="123"/>
      <c r="BD396" s="123"/>
      <c r="BE396" s="123"/>
      <c r="BF396" s="123"/>
      <c r="BG396" s="123"/>
      <c r="BH396" s="123"/>
      <c r="BI396" s="123"/>
      <c r="BJ396" s="123"/>
      <c r="BK396" s="123"/>
      <c r="BL396" s="123"/>
      <c r="BM396" s="123"/>
      <c r="BN396" s="123"/>
      <c r="BO396" s="123"/>
      <c r="BP396" s="123"/>
      <c r="BQ396" s="123"/>
      <c r="BR396" s="13"/>
      <c r="BS396" s="122"/>
      <c r="BT396" s="122"/>
      <c r="BU396" s="123"/>
      <c r="BV396" s="123"/>
      <c r="BW396" s="123"/>
      <c r="BX396" s="13"/>
      <c r="BY396" s="122"/>
      <c r="BZ396" s="122"/>
      <c r="CA396" s="123"/>
      <c r="CB396" s="123"/>
      <c r="CC396" s="123"/>
      <c r="CD396" s="123"/>
      <c r="CE396" s="123"/>
      <c r="CF396" s="123"/>
      <c r="CG396" s="123"/>
      <c r="CH396" s="123"/>
      <c r="CI396" s="123"/>
      <c r="CJ396" s="123"/>
      <c r="CO396" s="144"/>
      <c r="CP396" s="145"/>
    </row>
    <row r="397" spans="1:94" s="123" customFormat="1" ht="31.5" customHeight="1" x14ac:dyDescent="0.25">
      <c r="A397" s="118"/>
      <c r="B397" s="118"/>
      <c r="C397" s="118"/>
      <c r="D397" s="118"/>
      <c r="E397" s="118"/>
      <c r="F397" s="118"/>
      <c r="G397" s="118"/>
      <c r="H397" s="118"/>
      <c r="I397" s="118"/>
      <c r="J397" s="18" t="str">
        <f t="shared" si="120"/>
        <v/>
      </c>
      <c r="K397" s="18" t="str">
        <f t="shared" si="121"/>
        <v/>
      </c>
      <c r="L397" s="151"/>
      <c r="M397" s="151"/>
      <c r="N397" s="119"/>
      <c r="O397" s="120" t="str">
        <f t="shared" si="108"/>
        <v/>
      </c>
      <c r="P397" s="119"/>
      <c r="Q397" s="15" t="str">
        <f t="shared" si="113"/>
        <v/>
      </c>
      <c r="R397" s="15" t="str">
        <f>IF('2014 Quote Calculator'!$AB397="-","-",IF('2014 Quote Calculator'!$AB397="","",ROUNDUP(IF(OR('2014 Quote Calculator'!$E397=$CF$6,'2014 Quote Calculator'!$E397=$CG$6,'2014 Quote Calculator'!$E397=$CH$6,'2014 Quote Calculator'!$E397=$CI$6),'2014 Quote Calculator'!$AB397,(1-$L397)*'2014 Quote Calculator'!$AB397),2)))</f>
        <v/>
      </c>
      <c r="S397" s="15" t="str">
        <f t="shared" si="114"/>
        <v/>
      </c>
      <c r="T397" s="15" t="str">
        <f>IF('2014 Quote Calculator'!$AD397="-","-",IF('2014 Quote Calculator'!$AD397="","",ROUNDUP(IF(OR('2014 Quote Calculator'!$H397=$CF$6,'2014 Quote Calculator'!$H397=$CG$6,'2014 Quote Calculator'!$H397=$CH$6,'2014 Quote Calculator'!$H397=$CI$6),'2014 Quote Calculator'!$AD397,(1-$L397)*'2014 Quote Calculator'!$AD397),2)))</f>
        <v/>
      </c>
      <c r="U397" s="15" t="str">
        <f t="shared" si="115"/>
        <v/>
      </c>
      <c r="V397" s="132"/>
      <c r="W397" s="18" t="str">
        <f t="shared" si="116"/>
        <v/>
      </c>
      <c r="X397" s="18" t="str">
        <f t="shared" si="109"/>
        <v/>
      </c>
      <c r="Y397" s="18" t="str">
        <f t="shared" si="117"/>
        <v/>
      </c>
      <c r="Z397" s="18" t="str">
        <f t="shared" si="110"/>
        <v/>
      </c>
      <c r="AA397" s="18" t="str">
        <f t="shared" si="118"/>
        <v/>
      </c>
      <c r="AB397" s="15" t="str">
        <f t="shared" si="119"/>
        <v/>
      </c>
      <c r="AC397" s="15" t="str">
        <f t="shared" si="111"/>
        <v/>
      </c>
      <c r="AD397" s="15" t="str">
        <f t="shared" si="112"/>
        <v/>
      </c>
      <c r="AE397" s="121"/>
      <c r="AF397" s="8"/>
      <c r="AG397" s="13"/>
      <c r="AH397" s="13"/>
      <c r="AI397" s="13"/>
      <c r="AJ397" s="13"/>
      <c r="AO397" s="13"/>
      <c r="BR397" s="13"/>
      <c r="BS397" s="122"/>
      <c r="BT397" s="122"/>
      <c r="BX397" s="13"/>
      <c r="BY397" s="122"/>
      <c r="BZ397" s="122"/>
      <c r="CO397" s="136"/>
      <c r="CP397" s="137"/>
    </row>
    <row r="398" spans="1:94" s="123" customFormat="1" ht="31.5" customHeight="1" x14ac:dyDescent="0.25">
      <c r="A398" s="118"/>
      <c r="B398" s="118"/>
      <c r="C398" s="118"/>
      <c r="D398" s="118"/>
      <c r="E398" s="118"/>
      <c r="F398" s="118"/>
      <c r="G398" s="118"/>
      <c r="H398" s="118"/>
      <c r="I398" s="118"/>
      <c r="J398" s="18" t="str">
        <f t="shared" si="120"/>
        <v/>
      </c>
      <c r="K398" s="18" t="str">
        <f t="shared" si="121"/>
        <v/>
      </c>
      <c r="L398" s="151"/>
      <c r="M398" s="151"/>
      <c r="N398" s="119"/>
      <c r="O398" s="120" t="str">
        <f t="shared" si="108"/>
        <v/>
      </c>
      <c r="P398" s="119"/>
      <c r="Q398" s="15" t="str">
        <f t="shared" si="113"/>
        <v/>
      </c>
      <c r="R398" s="15" t="str">
        <f>IF('2014 Quote Calculator'!$AB398="-","-",IF('2014 Quote Calculator'!$AB398="","",ROUNDUP(IF(OR('2014 Quote Calculator'!$E398=$CF$6,'2014 Quote Calculator'!$E398=$CG$6,'2014 Quote Calculator'!$E398=$CH$6,'2014 Quote Calculator'!$E398=$CI$6),'2014 Quote Calculator'!$AB398,(1-$L398)*'2014 Quote Calculator'!$AB398),2)))</f>
        <v/>
      </c>
      <c r="S398" s="15" t="str">
        <f t="shared" si="114"/>
        <v/>
      </c>
      <c r="T398" s="15" t="str">
        <f>IF('2014 Quote Calculator'!$AD398="-","-",IF('2014 Quote Calculator'!$AD398="","",ROUNDUP(IF(OR('2014 Quote Calculator'!$H398=$CF$6,'2014 Quote Calculator'!$H398=$CG$6,'2014 Quote Calculator'!$H398=$CH$6,'2014 Quote Calculator'!$H398=$CI$6),'2014 Quote Calculator'!$AD398,(1-$L398)*'2014 Quote Calculator'!$AD398),2)))</f>
        <v/>
      </c>
      <c r="U398" s="15" t="str">
        <f t="shared" si="115"/>
        <v/>
      </c>
      <c r="V398" s="132"/>
      <c r="W398" s="18" t="str">
        <f t="shared" si="116"/>
        <v/>
      </c>
      <c r="X398" s="18" t="str">
        <f t="shared" si="109"/>
        <v/>
      </c>
      <c r="Y398" s="18" t="str">
        <f t="shared" si="117"/>
        <v/>
      </c>
      <c r="Z398" s="18" t="str">
        <f t="shared" si="110"/>
        <v/>
      </c>
      <c r="AA398" s="18" t="str">
        <f t="shared" si="118"/>
        <v/>
      </c>
      <c r="AB398" s="15" t="str">
        <f t="shared" si="119"/>
        <v/>
      </c>
      <c r="AC398" s="15" t="str">
        <f t="shared" si="111"/>
        <v/>
      </c>
      <c r="AD398" s="15" t="str">
        <f t="shared" si="112"/>
        <v/>
      </c>
      <c r="AE398" s="121"/>
      <c r="AF398" s="8"/>
      <c r="AG398" s="13"/>
      <c r="AH398" s="13"/>
      <c r="AI398" s="13"/>
      <c r="AJ398" s="13"/>
      <c r="AO398" s="13"/>
      <c r="BR398" s="13"/>
      <c r="BS398" s="122"/>
      <c r="BT398" s="122"/>
      <c r="BX398" s="13"/>
      <c r="BY398" s="122"/>
      <c r="BZ398" s="122"/>
      <c r="CO398" s="136"/>
      <c r="CP398" s="137"/>
    </row>
    <row r="399" spans="1:94" s="123" customFormat="1" ht="31.5" customHeight="1" x14ac:dyDescent="0.25">
      <c r="A399" s="118"/>
      <c r="B399" s="118"/>
      <c r="C399" s="118"/>
      <c r="D399" s="118"/>
      <c r="E399" s="118"/>
      <c r="F399" s="118"/>
      <c r="G399" s="118"/>
      <c r="H399" s="118"/>
      <c r="I399" s="118"/>
      <c r="J399" s="18" t="str">
        <f t="shared" si="120"/>
        <v/>
      </c>
      <c r="K399" s="18" t="str">
        <f t="shared" si="121"/>
        <v/>
      </c>
      <c r="L399" s="151"/>
      <c r="M399" s="151"/>
      <c r="N399" s="119"/>
      <c r="O399" s="120" t="str">
        <f t="shared" si="108"/>
        <v/>
      </c>
      <c r="P399" s="119"/>
      <c r="Q399" s="15" t="str">
        <f t="shared" si="113"/>
        <v/>
      </c>
      <c r="R399" s="15" t="str">
        <f>IF('2014 Quote Calculator'!$AB399="-","-",IF('2014 Quote Calculator'!$AB399="","",ROUNDUP(IF(OR('2014 Quote Calculator'!$E399=$CF$6,'2014 Quote Calculator'!$E399=$CG$6,'2014 Quote Calculator'!$E399=$CH$6,'2014 Quote Calculator'!$E399=$CI$6),'2014 Quote Calculator'!$AB399,(1-$L399)*'2014 Quote Calculator'!$AB399),2)))</f>
        <v/>
      </c>
      <c r="S399" s="15" t="str">
        <f t="shared" si="114"/>
        <v/>
      </c>
      <c r="T399" s="15" t="str">
        <f>IF('2014 Quote Calculator'!$AD399="-","-",IF('2014 Quote Calculator'!$AD399="","",ROUNDUP(IF(OR('2014 Quote Calculator'!$H399=$CF$6,'2014 Quote Calculator'!$H399=$CG$6,'2014 Quote Calculator'!$H399=$CH$6,'2014 Quote Calculator'!$H399=$CI$6),'2014 Quote Calculator'!$AD399,(1-$L399)*'2014 Quote Calculator'!$AD399),2)))</f>
        <v/>
      </c>
      <c r="U399" s="15" t="str">
        <f t="shared" si="115"/>
        <v/>
      </c>
      <c r="V399" s="132"/>
      <c r="W399" s="18" t="str">
        <f t="shared" si="116"/>
        <v/>
      </c>
      <c r="X399" s="18" t="str">
        <f t="shared" si="109"/>
        <v/>
      </c>
      <c r="Y399" s="18" t="str">
        <f t="shared" si="117"/>
        <v/>
      </c>
      <c r="Z399" s="18" t="str">
        <f t="shared" si="110"/>
        <v/>
      </c>
      <c r="AA399" s="18" t="str">
        <f t="shared" si="118"/>
        <v/>
      </c>
      <c r="AB399" s="15" t="str">
        <f t="shared" si="119"/>
        <v/>
      </c>
      <c r="AC399" s="15" t="str">
        <f t="shared" si="111"/>
        <v/>
      </c>
      <c r="AD399" s="15" t="str">
        <f t="shared" si="112"/>
        <v/>
      </c>
      <c r="AE399" s="121"/>
      <c r="AF399" s="8"/>
      <c r="AG399" s="13"/>
      <c r="AH399" s="13"/>
      <c r="AI399" s="13"/>
      <c r="AJ399" s="13"/>
      <c r="AO399" s="13"/>
      <c r="BR399" s="13"/>
      <c r="BS399" s="122"/>
      <c r="BT399" s="122"/>
      <c r="BX399" s="13"/>
      <c r="BY399" s="122"/>
      <c r="BZ399" s="122"/>
      <c r="CO399" s="136"/>
      <c r="CP399" s="137"/>
    </row>
    <row r="400" spans="1:94" s="123" customFormat="1" ht="31.5" customHeight="1" x14ac:dyDescent="0.25">
      <c r="A400" s="118"/>
      <c r="B400" s="118"/>
      <c r="C400" s="118"/>
      <c r="D400" s="118"/>
      <c r="E400" s="118"/>
      <c r="F400" s="118"/>
      <c r="G400" s="118"/>
      <c r="H400" s="118"/>
      <c r="I400" s="118"/>
      <c r="J400" s="18" t="str">
        <f t="shared" si="120"/>
        <v/>
      </c>
      <c r="K400" s="18" t="str">
        <f t="shared" si="121"/>
        <v/>
      </c>
      <c r="L400" s="151"/>
      <c r="M400" s="151"/>
      <c r="N400" s="119"/>
      <c r="O400" s="120" t="str">
        <f t="shared" si="108"/>
        <v/>
      </c>
      <c r="P400" s="119"/>
      <c r="Q400" s="15" t="str">
        <f t="shared" si="113"/>
        <v/>
      </c>
      <c r="R400" s="15" t="str">
        <f>IF('2014 Quote Calculator'!$AB400="-","-",IF('2014 Quote Calculator'!$AB400="","",ROUNDUP(IF(OR('2014 Quote Calculator'!$E400=$CF$6,'2014 Quote Calculator'!$E400=$CG$6,'2014 Quote Calculator'!$E400=$CH$6,'2014 Quote Calculator'!$E400=$CI$6),'2014 Quote Calculator'!$AB400,(1-$L400)*'2014 Quote Calculator'!$AB400),2)))</f>
        <v/>
      </c>
      <c r="S400" s="15" t="str">
        <f t="shared" si="114"/>
        <v/>
      </c>
      <c r="T400" s="15" t="str">
        <f>IF('2014 Quote Calculator'!$AD400="-","-",IF('2014 Quote Calculator'!$AD400="","",ROUNDUP(IF(OR('2014 Quote Calculator'!$H400=$CF$6,'2014 Quote Calculator'!$H400=$CG$6,'2014 Quote Calculator'!$H400=$CH$6,'2014 Quote Calculator'!$H400=$CI$6),'2014 Quote Calculator'!$AD400,(1-$L400)*'2014 Quote Calculator'!$AD400),2)))</f>
        <v/>
      </c>
      <c r="U400" s="15" t="str">
        <f t="shared" si="115"/>
        <v/>
      </c>
      <c r="V400" s="132"/>
      <c r="W400" s="18" t="str">
        <f t="shared" si="116"/>
        <v/>
      </c>
      <c r="X400" s="18" t="str">
        <f t="shared" si="109"/>
        <v/>
      </c>
      <c r="Y400" s="18" t="str">
        <f t="shared" si="117"/>
        <v/>
      </c>
      <c r="Z400" s="18" t="str">
        <f t="shared" si="110"/>
        <v/>
      </c>
      <c r="AA400" s="18" t="str">
        <f t="shared" si="118"/>
        <v/>
      </c>
      <c r="AB400" s="15" t="str">
        <f t="shared" si="119"/>
        <v/>
      </c>
      <c r="AC400" s="15" t="str">
        <f t="shared" si="111"/>
        <v/>
      </c>
      <c r="AD400" s="15" t="str">
        <f t="shared" si="112"/>
        <v/>
      </c>
      <c r="AE400" s="121"/>
      <c r="AF400" s="8"/>
      <c r="AG400" s="13"/>
      <c r="AH400" s="13"/>
      <c r="AI400" s="13"/>
      <c r="AJ400" s="13"/>
      <c r="AO400" s="13"/>
      <c r="BR400" s="13"/>
      <c r="BS400" s="122"/>
      <c r="BT400" s="122"/>
      <c r="BX400" s="13"/>
      <c r="BY400" s="122"/>
      <c r="BZ400" s="122"/>
      <c r="CO400" s="136"/>
      <c r="CP400" s="137"/>
    </row>
    <row r="401" spans="1:94" s="123" customFormat="1" ht="31.5" customHeight="1" x14ac:dyDescent="0.25">
      <c r="A401" s="118"/>
      <c r="B401" s="118"/>
      <c r="C401" s="118"/>
      <c r="D401" s="118"/>
      <c r="E401" s="118"/>
      <c r="F401" s="118"/>
      <c r="G401" s="118"/>
      <c r="H401" s="118"/>
      <c r="I401" s="118"/>
      <c r="J401" s="18" t="str">
        <f t="shared" si="120"/>
        <v/>
      </c>
      <c r="K401" s="18" t="str">
        <f t="shared" si="121"/>
        <v/>
      </c>
      <c r="L401" s="151"/>
      <c r="M401" s="151"/>
      <c r="N401" s="119"/>
      <c r="O401" s="120" t="str">
        <f t="shared" si="108"/>
        <v/>
      </c>
      <c r="P401" s="119"/>
      <c r="Q401" s="15" t="str">
        <f t="shared" si="113"/>
        <v/>
      </c>
      <c r="R401" s="15" t="str">
        <f>IF('2014 Quote Calculator'!$AB401="-","-",IF('2014 Quote Calculator'!$AB401="","",ROUNDUP(IF(OR('2014 Quote Calculator'!$E401=$CF$6,'2014 Quote Calculator'!$E401=$CG$6,'2014 Quote Calculator'!$E401=$CH$6,'2014 Quote Calculator'!$E401=$CI$6),'2014 Quote Calculator'!$AB401,(1-$L401)*'2014 Quote Calculator'!$AB401),2)))</f>
        <v/>
      </c>
      <c r="S401" s="15" t="str">
        <f t="shared" si="114"/>
        <v/>
      </c>
      <c r="T401" s="15" t="str">
        <f>IF('2014 Quote Calculator'!$AD401="-","-",IF('2014 Quote Calculator'!$AD401="","",ROUNDUP(IF(OR('2014 Quote Calculator'!$H401=$CF$6,'2014 Quote Calculator'!$H401=$CG$6,'2014 Quote Calculator'!$H401=$CH$6,'2014 Quote Calculator'!$H401=$CI$6),'2014 Quote Calculator'!$AD401,(1-$L401)*'2014 Quote Calculator'!$AD401),2)))</f>
        <v/>
      </c>
      <c r="U401" s="15" t="str">
        <f t="shared" si="115"/>
        <v/>
      </c>
      <c r="V401" s="132"/>
      <c r="W401" s="18" t="str">
        <f t="shared" si="116"/>
        <v/>
      </c>
      <c r="X401" s="18" t="str">
        <f t="shared" si="109"/>
        <v/>
      </c>
      <c r="Y401" s="18" t="str">
        <f t="shared" si="117"/>
        <v/>
      </c>
      <c r="Z401" s="18" t="str">
        <f t="shared" si="110"/>
        <v/>
      </c>
      <c r="AA401" s="18" t="str">
        <f t="shared" si="118"/>
        <v/>
      </c>
      <c r="AB401" s="15" t="str">
        <f t="shared" si="119"/>
        <v/>
      </c>
      <c r="AC401" s="15" t="str">
        <f t="shared" si="111"/>
        <v/>
      </c>
      <c r="AD401" s="15" t="str">
        <f t="shared" si="112"/>
        <v/>
      </c>
      <c r="AE401" s="121"/>
      <c r="AF401" s="8"/>
      <c r="AG401" s="13"/>
      <c r="AH401" s="13"/>
      <c r="AI401" s="13"/>
      <c r="AJ401" s="13"/>
      <c r="AO401" s="13"/>
      <c r="BR401" s="13"/>
      <c r="BS401" s="122"/>
      <c r="BT401" s="122"/>
      <c r="BX401" s="13"/>
      <c r="BY401" s="122"/>
      <c r="BZ401" s="122"/>
      <c r="CO401" s="136"/>
      <c r="CP401" s="137"/>
    </row>
    <row r="402" spans="1:94" s="123" customFormat="1" ht="31.5" customHeight="1" x14ac:dyDescent="0.25">
      <c r="A402" s="118"/>
      <c r="B402" s="118"/>
      <c r="C402" s="118"/>
      <c r="D402" s="118"/>
      <c r="E402" s="118"/>
      <c r="F402" s="118"/>
      <c r="G402" s="118"/>
      <c r="H402" s="118"/>
      <c r="I402" s="118"/>
      <c r="J402" s="18" t="str">
        <f t="shared" si="120"/>
        <v/>
      </c>
      <c r="K402" s="18" t="str">
        <f t="shared" si="121"/>
        <v/>
      </c>
      <c r="L402" s="151"/>
      <c r="M402" s="151"/>
      <c r="N402" s="119"/>
      <c r="O402" s="120" t="str">
        <f t="shared" si="108"/>
        <v/>
      </c>
      <c r="P402" s="119"/>
      <c r="Q402" s="15" t="str">
        <f t="shared" si="113"/>
        <v/>
      </c>
      <c r="R402" s="15" t="str">
        <f>IF('2014 Quote Calculator'!$AB402="-","-",IF('2014 Quote Calculator'!$AB402="","",ROUNDUP(IF(OR('2014 Quote Calculator'!$E402=$CF$6,'2014 Quote Calculator'!$E402=$CG$6,'2014 Quote Calculator'!$E402=$CH$6,'2014 Quote Calculator'!$E402=$CI$6),'2014 Quote Calculator'!$AB402,(1-$L402)*'2014 Quote Calculator'!$AB402),2)))</f>
        <v/>
      </c>
      <c r="S402" s="15" t="str">
        <f t="shared" si="114"/>
        <v/>
      </c>
      <c r="T402" s="15" t="str">
        <f>IF('2014 Quote Calculator'!$AD402="-","-",IF('2014 Quote Calculator'!$AD402="","",ROUNDUP(IF(OR('2014 Quote Calculator'!$H402=$CF$6,'2014 Quote Calculator'!$H402=$CG$6,'2014 Quote Calculator'!$H402=$CH$6,'2014 Quote Calculator'!$H402=$CI$6),'2014 Quote Calculator'!$AD402,(1-$L402)*'2014 Quote Calculator'!$AD402),2)))</f>
        <v/>
      </c>
      <c r="U402" s="15" t="str">
        <f t="shared" si="115"/>
        <v/>
      </c>
      <c r="V402" s="132"/>
      <c r="W402" s="18" t="str">
        <f t="shared" si="116"/>
        <v/>
      </c>
      <c r="X402" s="18" t="str">
        <f t="shared" si="109"/>
        <v/>
      </c>
      <c r="Y402" s="18" t="str">
        <f t="shared" si="117"/>
        <v/>
      </c>
      <c r="Z402" s="18" t="str">
        <f t="shared" si="110"/>
        <v/>
      </c>
      <c r="AA402" s="18" t="str">
        <f t="shared" si="118"/>
        <v/>
      </c>
      <c r="AB402" s="15" t="str">
        <f t="shared" si="119"/>
        <v/>
      </c>
      <c r="AC402" s="15" t="str">
        <f t="shared" si="111"/>
        <v/>
      </c>
      <c r="AD402" s="15" t="str">
        <f t="shared" si="112"/>
        <v/>
      </c>
      <c r="AE402" s="121"/>
      <c r="AF402" s="8"/>
      <c r="AG402" s="13"/>
      <c r="AH402" s="13"/>
      <c r="AI402" s="13"/>
      <c r="AJ402" s="13"/>
      <c r="AO402" s="13"/>
      <c r="BR402" s="13"/>
      <c r="BS402" s="122"/>
      <c r="BT402" s="122"/>
      <c r="BX402" s="13"/>
      <c r="BY402" s="122"/>
      <c r="BZ402" s="122"/>
      <c r="CO402" s="136"/>
      <c r="CP402" s="137"/>
    </row>
    <row r="403" spans="1:94" s="123" customFormat="1" ht="31.5" customHeight="1" x14ac:dyDescent="0.25">
      <c r="A403" s="118"/>
      <c r="B403" s="118"/>
      <c r="C403" s="118"/>
      <c r="D403" s="118"/>
      <c r="E403" s="118"/>
      <c r="F403" s="118"/>
      <c r="G403" s="118"/>
      <c r="H403" s="118"/>
      <c r="I403" s="118"/>
      <c r="J403" s="18" t="str">
        <f t="shared" si="120"/>
        <v/>
      </c>
      <c r="K403" s="18" t="str">
        <f t="shared" si="121"/>
        <v/>
      </c>
      <c r="L403" s="151"/>
      <c r="M403" s="151"/>
      <c r="N403" s="119"/>
      <c r="O403" s="120" t="str">
        <f t="shared" si="108"/>
        <v/>
      </c>
      <c r="P403" s="119"/>
      <c r="Q403" s="15" t="str">
        <f t="shared" si="113"/>
        <v/>
      </c>
      <c r="R403" s="15" t="str">
        <f>IF('2014 Quote Calculator'!$AB403="-","-",IF('2014 Quote Calculator'!$AB403="","",ROUNDUP(IF(OR('2014 Quote Calculator'!$E403=$CF$6,'2014 Quote Calculator'!$E403=$CG$6,'2014 Quote Calculator'!$E403=$CH$6,'2014 Quote Calculator'!$E403=$CI$6),'2014 Quote Calculator'!$AB403,(1-$L403)*'2014 Quote Calculator'!$AB403),2)))</f>
        <v/>
      </c>
      <c r="S403" s="15" t="str">
        <f t="shared" si="114"/>
        <v/>
      </c>
      <c r="T403" s="15" t="str">
        <f>IF('2014 Quote Calculator'!$AD403="-","-",IF('2014 Quote Calculator'!$AD403="","",ROUNDUP(IF(OR('2014 Quote Calculator'!$H403=$CF$6,'2014 Quote Calculator'!$H403=$CG$6,'2014 Quote Calculator'!$H403=$CH$6,'2014 Quote Calculator'!$H403=$CI$6),'2014 Quote Calculator'!$AD403,(1-$L403)*'2014 Quote Calculator'!$AD403),2)))</f>
        <v/>
      </c>
      <c r="U403" s="15" t="str">
        <f t="shared" si="115"/>
        <v/>
      </c>
      <c r="V403" s="132"/>
      <c r="W403" s="18" t="str">
        <f t="shared" si="116"/>
        <v/>
      </c>
      <c r="X403" s="18" t="str">
        <f t="shared" si="109"/>
        <v/>
      </c>
      <c r="Y403" s="18" t="str">
        <f t="shared" si="117"/>
        <v/>
      </c>
      <c r="Z403" s="18" t="str">
        <f t="shared" si="110"/>
        <v/>
      </c>
      <c r="AA403" s="18" t="str">
        <f t="shared" si="118"/>
        <v/>
      </c>
      <c r="AB403" s="15" t="str">
        <f t="shared" si="119"/>
        <v/>
      </c>
      <c r="AC403" s="15" t="str">
        <f t="shared" si="111"/>
        <v/>
      </c>
      <c r="AD403" s="15" t="str">
        <f t="shared" si="112"/>
        <v/>
      </c>
      <c r="AE403" s="121"/>
      <c r="AF403" s="8"/>
      <c r="AG403" s="13"/>
      <c r="AH403" s="13"/>
      <c r="AI403" s="13"/>
      <c r="AJ403" s="13"/>
      <c r="AO403" s="13"/>
      <c r="BR403" s="13"/>
      <c r="BS403" s="122"/>
      <c r="BT403" s="122"/>
      <c r="BX403" s="13"/>
      <c r="BY403" s="122"/>
      <c r="BZ403" s="122"/>
      <c r="CO403" s="136"/>
      <c r="CP403" s="137"/>
    </row>
    <row r="404" spans="1:94" s="123" customFormat="1" ht="31.5" customHeight="1" x14ac:dyDescent="0.25">
      <c r="A404" s="118"/>
      <c r="B404" s="118"/>
      <c r="C404" s="118"/>
      <c r="D404" s="118"/>
      <c r="E404" s="118"/>
      <c r="F404" s="118"/>
      <c r="G404" s="118"/>
      <c r="H404" s="118"/>
      <c r="I404" s="118"/>
      <c r="J404" s="18" t="str">
        <f t="shared" si="120"/>
        <v/>
      </c>
      <c r="K404" s="18" t="str">
        <f t="shared" si="121"/>
        <v/>
      </c>
      <c r="L404" s="151"/>
      <c r="M404" s="151"/>
      <c r="N404" s="119"/>
      <c r="O404" s="120" t="str">
        <f t="shared" si="108"/>
        <v/>
      </c>
      <c r="P404" s="119"/>
      <c r="Q404" s="15" t="str">
        <f t="shared" si="113"/>
        <v/>
      </c>
      <c r="R404" s="15" t="str">
        <f>IF('2014 Quote Calculator'!$AB404="-","-",IF('2014 Quote Calculator'!$AB404="","",ROUNDUP(IF(OR('2014 Quote Calculator'!$E404=$CF$6,'2014 Quote Calculator'!$E404=$CG$6,'2014 Quote Calculator'!$E404=$CH$6,'2014 Quote Calculator'!$E404=$CI$6),'2014 Quote Calculator'!$AB404,(1-$L404)*'2014 Quote Calculator'!$AB404),2)))</f>
        <v/>
      </c>
      <c r="S404" s="15" t="str">
        <f t="shared" si="114"/>
        <v/>
      </c>
      <c r="T404" s="15" t="str">
        <f>IF('2014 Quote Calculator'!$AD404="-","-",IF('2014 Quote Calculator'!$AD404="","",ROUNDUP(IF(OR('2014 Quote Calculator'!$H404=$CF$6,'2014 Quote Calculator'!$H404=$CG$6,'2014 Quote Calculator'!$H404=$CH$6,'2014 Quote Calculator'!$H404=$CI$6),'2014 Quote Calculator'!$AD404,(1-$L404)*'2014 Quote Calculator'!$AD404),2)))</f>
        <v/>
      </c>
      <c r="U404" s="15" t="str">
        <f t="shared" si="115"/>
        <v/>
      </c>
      <c r="V404" s="132"/>
      <c r="W404" s="18" t="str">
        <f t="shared" si="116"/>
        <v/>
      </c>
      <c r="X404" s="18" t="str">
        <f t="shared" si="109"/>
        <v/>
      </c>
      <c r="Y404" s="18" t="str">
        <f t="shared" si="117"/>
        <v/>
      </c>
      <c r="Z404" s="18" t="str">
        <f t="shared" si="110"/>
        <v/>
      </c>
      <c r="AA404" s="18" t="str">
        <f t="shared" si="118"/>
        <v/>
      </c>
      <c r="AB404" s="15" t="str">
        <f t="shared" si="119"/>
        <v/>
      </c>
      <c r="AC404" s="15" t="str">
        <f t="shared" si="111"/>
        <v/>
      </c>
      <c r="AD404" s="15" t="str">
        <f t="shared" si="112"/>
        <v/>
      </c>
      <c r="AE404" s="121"/>
      <c r="AF404" s="8"/>
      <c r="AG404" s="13"/>
      <c r="AH404" s="13"/>
      <c r="AI404" s="13"/>
      <c r="AJ404" s="13"/>
      <c r="AO404" s="13"/>
      <c r="BR404" s="13"/>
      <c r="BS404" s="122"/>
      <c r="BT404" s="122"/>
      <c r="BX404" s="13"/>
      <c r="BY404" s="122"/>
      <c r="BZ404" s="122"/>
      <c r="CO404" s="136"/>
      <c r="CP404" s="137"/>
    </row>
    <row r="405" spans="1:94" s="123" customFormat="1" ht="31.5" customHeight="1" x14ac:dyDescent="0.25">
      <c r="A405" s="118"/>
      <c r="B405" s="118"/>
      <c r="C405" s="118"/>
      <c r="D405" s="118"/>
      <c r="E405" s="118"/>
      <c r="F405" s="118"/>
      <c r="G405" s="118"/>
      <c r="H405" s="118"/>
      <c r="I405" s="18" t="str">
        <f t="shared" ref="I405:I455" si="122">IF($H405="","",IF($G405="","",IF($H405&gt;0.1,$C405+2*$H405,"")))</f>
        <v/>
      </c>
      <c r="J405" s="18" t="str">
        <f t="shared" ref="J405:J455" si="123">IF($H405="","",IF($G405="","",IF($H405&gt;0.1,$D405+2*$H405,"")))</f>
        <v/>
      </c>
      <c r="K405" s="118"/>
      <c r="L405" s="151"/>
      <c r="M405" s="151"/>
      <c r="N405" s="119"/>
      <c r="O405" s="120" t="str">
        <f t="shared" ref="O405:O456" si="124">IF(C405="","",IF(B405=1,"","Quantity "&amp;B405&amp;" - ")&amp;$C405&amp;"in x "&amp;$D405&amp;"in "&amp;$E405&amp;IF($F405="",""," with "&amp;$F405)&amp;IF($I405="",""," on "&amp;$I405&amp;"in x "&amp;$J405&amp;"in "&amp;$G405)&amp;IF($K405="","",IF($I405&gt;0.1,"  and "&amp;$I405&amp;"in x "&amp;$J405&amp;"in "&amp;$K405," and "&amp;$C405&amp;"in x "&amp;$D405&amp;"in "&amp;$K405))&amp;"            $"&amp;$Q405&amp;IF($E405="","","    (Pricing Breakdown:  $"&amp;$R405&amp;" for each "&amp;$E405)&amp;IF($F405="","",", $"&amp;$S405&amp;IF($F405="",""," for each "&amp;$F405))&amp;IF($G405="","",", $"&amp;$T405&amp;IF($G405="",""," for each "&amp;$G405))&amp;IF($U405="","",", $"&amp;$U405&amp;" for each "&amp;IF($K405="",$F405,$K405))&amp;IF(Q405&gt;1,")","")&amp;IF($A405="",""," - "&amp;$A405))</f>
        <v/>
      </c>
      <c r="P405" s="119"/>
      <c r="Q405" s="15" t="str">
        <f t="shared" si="113"/>
        <v/>
      </c>
      <c r="R405" s="15" t="str">
        <f>IF('2014 Quote Calculator'!$AB405="-","-",IF('2014 Quote Calculator'!$AB405="","",ROUNDUP(IF(OR('2014 Quote Calculator'!$E405=$CF$6,'2014 Quote Calculator'!$E405=$CG$6,'2014 Quote Calculator'!$E405=$CH$6,'2014 Quote Calculator'!$E405=$CI$6),'2014 Quote Calculator'!$AB405,(1-$L405)*'2014 Quote Calculator'!$AB405),2)))</f>
        <v/>
      </c>
      <c r="S405" s="15" t="str">
        <f t="shared" si="114"/>
        <v/>
      </c>
      <c r="T405" s="15" t="str">
        <f>IF('2014 Quote Calculator'!$AD405="-","-",IF('2014 Quote Calculator'!$AD405="","",ROUNDUP(IF(OR('2014 Quote Calculator'!$H405=$CF$6,'2014 Quote Calculator'!$H405=$CG$6,'2014 Quote Calculator'!$H405=$CH$6,'2014 Quote Calculator'!$H405=$CI$6),'2014 Quote Calculator'!$AD405,(1-$L405)*'2014 Quote Calculator'!$AD405),2)))</f>
        <v/>
      </c>
      <c r="U405" s="15" t="str">
        <f t="shared" si="115"/>
        <v/>
      </c>
      <c r="V405" s="132"/>
      <c r="W405" s="18" t="str">
        <f t="shared" si="116"/>
        <v/>
      </c>
      <c r="X405" s="18" t="str">
        <f t="shared" si="109"/>
        <v/>
      </c>
      <c r="Y405" s="18" t="str">
        <f t="shared" si="117"/>
        <v/>
      </c>
      <c r="Z405" s="18" t="str">
        <f t="shared" si="110"/>
        <v/>
      </c>
      <c r="AA405" s="18" t="str">
        <f t="shared" si="118"/>
        <v/>
      </c>
      <c r="AB405" s="15" t="str">
        <f t="shared" si="119"/>
        <v/>
      </c>
      <c r="AC405" s="15" t="str">
        <f t="shared" si="111"/>
        <v/>
      </c>
      <c r="AD405" s="15" t="str">
        <f t="shared" si="112"/>
        <v/>
      </c>
      <c r="AE405" s="121"/>
      <c r="AF405" s="8"/>
      <c r="AG405" s="13"/>
      <c r="AH405" s="13"/>
      <c r="AI405" s="13"/>
      <c r="AJ405" s="13"/>
      <c r="AO405" s="13"/>
      <c r="BR405" s="13"/>
      <c r="BS405" s="122"/>
      <c r="BT405" s="122"/>
      <c r="BX405" s="13"/>
      <c r="BY405" s="122"/>
      <c r="BZ405" s="122"/>
      <c r="CO405" s="136"/>
      <c r="CP405" s="137"/>
    </row>
    <row r="406" spans="1:94" s="123" customFormat="1" ht="31.5" customHeight="1" x14ac:dyDescent="0.25">
      <c r="A406" s="118"/>
      <c r="B406" s="118"/>
      <c r="C406" s="118"/>
      <c r="D406" s="118"/>
      <c r="E406" s="118"/>
      <c r="F406" s="118"/>
      <c r="G406" s="118"/>
      <c r="H406" s="118"/>
      <c r="I406" s="18" t="str">
        <f t="shared" si="122"/>
        <v/>
      </c>
      <c r="J406" s="18" t="str">
        <f t="shared" si="123"/>
        <v/>
      </c>
      <c r="K406" s="118"/>
      <c r="L406" s="151"/>
      <c r="M406" s="151"/>
      <c r="N406" s="119"/>
      <c r="O406" s="120" t="str">
        <f t="shared" si="124"/>
        <v/>
      </c>
      <c r="P406" s="119"/>
      <c r="Q406" s="15" t="str">
        <f t="shared" si="113"/>
        <v/>
      </c>
      <c r="R406" s="15" t="str">
        <f>IF('2014 Quote Calculator'!$AB406="-","-",IF('2014 Quote Calculator'!$AB406="","",ROUNDUP(IF(OR('2014 Quote Calculator'!$E406=$CF$6,'2014 Quote Calculator'!$E406=$CG$6,'2014 Quote Calculator'!$E406=$CH$6,'2014 Quote Calculator'!$E406=$CI$6),'2014 Quote Calculator'!$AB406,(1-$L406)*'2014 Quote Calculator'!$AB406),2)))</f>
        <v/>
      </c>
      <c r="S406" s="15" t="str">
        <f t="shared" si="114"/>
        <v/>
      </c>
      <c r="T406" s="15" t="str">
        <f>IF('2014 Quote Calculator'!$AD406="-","-",IF('2014 Quote Calculator'!$AD406="","",ROUNDUP(IF(OR('2014 Quote Calculator'!$H406=$CF$6,'2014 Quote Calculator'!$H406=$CG$6,'2014 Quote Calculator'!$H406=$CH$6,'2014 Quote Calculator'!$H406=$CI$6),'2014 Quote Calculator'!$AD406,(1-$L406)*'2014 Quote Calculator'!$AD406),2)))</f>
        <v/>
      </c>
      <c r="U406" s="15" t="str">
        <f t="shared" si="115"/>
        <v/>
      </c>
      <c r="V406" s="132"/>
      <c r="W406" s="18" t="str">
        <f t="shared" si="116"/>
        <v/>
      </c>
      <c r="X406" s="18" t="str">
        <f t="shared" si="109"/>
        <v/>
      </c>
      <c r="Y406" s="18" t="str">
        <f t="shared" si="117"/>
        <v/>
      </c>
      <c r="Z406" s="18" t="str">
        <f t="shared" si="110"/>
        <v/>
      </c>
      <c r="AA406" s="18" t="str">
        <f t="shared" si="118"/>
        <v/>
      </c>
      <c r="AB406" s="15" t="str">
        <f t="shared" si="119"/>
        <v/>
      </c>
      <c r="AC406" s="15" t="str">
        <f t="shared" si="111"/>
        <v/>
      </c>
      <c r="AD406" s="15" t="str">
        <f t="shared" si="112"/>
        <v/>
      </c>
      <c r="AE406" s="121"/>
      <c r="AF406" s="8"/>
      <c r="AG406" s="13"/>
      <c r="AH406" s="13"/>
      <c r="AI406" s="13"/>
      <c r="AJ406" s="13"/>
      <c r="AO406" s="13"/>
      <c r="BR406" s="13"/>
      <c r="BS406" s="122"/>
      <c r="BT406" s="122"/>
      <c r="BX406" s="13"/>
      <c r="BY406" s="122"/>
      <c r="BZ406" s="122"/>
      <c r="CO406" s="136"/>
      <c r="CP406" s="137"/>
    </row>
    <row r="407" spans="1:94" s="123" customFormat="1" ht="31.5" customHeight="1" x14ac:dyDescent="0.25">
      <c r="A407" s="118"/>
      <c r="B407" s="118"/>
      <c r="C407" s="118"/>
      <c r="D407" s="118"/>
      <c r="E407" s="118"/>
      <c r="F407" s="118"/>
      <c r="G407" s="118"/>
      <c r="H407" s="118"/>
      <c r="I407" s="18" t="str">
        <f t="shared" si="122"/>
        <v/>
      </c>
      <c r="J407" s="18" t="str">
        <f t="shared" si="123"/>
        <v/>
      </c>
      <c r="K407" s="118"/>
      <c r="L407" s="151"/>
      <c r="M407" s="151"/>
      <c r="N407" s="119"/>
      <c r="O407" s="120" t="str">
        <f t="shared" si="124"/>
        <v/>
      </c>
      <c r="P407" s="119"/>
      <c r="Q407" s="15" t="str">
        <f t="shared" si="113"/>
        <v/>
      </c>
      <c r="R407" s="15" t="str">
        <f>IF('2014 Quote Calculator'!$AB407="-","-",IF('2014 Quote Calculator'!$AB407="","",ROUNDUP(IF(OR('2014 Quote Calculator'!$E407=$CF$6,'2014 Quote Calculator'!$E407=$CG$6,'2014 Quote Calculator'!$E407=$CH$6,'2014 Quote Calculator'!$E407=$CI$6),'2014 Quote Calculator'!$AB407,(1-$L407)*'2014 Quote Calculator'!$AB407),2)))</f>
        <v/>
      </c>
      <c r="S407" s="15" t="str">
        <f t="shared" si="114"/>
        <v/>
      </c>
      <c r="T407" s="15" t="str">
        <f>IF('2014 Quote Calculator'!$AD407="-","-",IF('2014 Quote Calculator'!$AD407="","",ROUNDUP(IF(OR('2014 Quote Calculator'!$H407=$CF$6,'2014 Quote Calculator'!$H407=$CG$6,'2014 Quote Calculator'!$H407=$CH$6,'2014 Quote Calculator'!$H407=$CI$6),'2014 Quote Calculator'!$AD407,(1-$L407)*'2014 Quote Calculator'!$AD407),2)))</f>
        <v/>
      </c>
      <c r="U407" s="15" t="str">
        <f t="shared" si="115"/>
        <v/>
      </c>
      <c r="V407" s="132"/>
      <c r="W407" s="18" t="str">
        <f t="shared" si="116"/>
        <v/>
      </c>
      <c r="X407" s="18" t="str">
        <f t="shared" si="109"/>
        <v/>
      </c>
      <c r="Y407" s="18" t="str">
        <f t="shared" si="117"/>
        <v/>
      </c>
      <c r="Z407" s="18" t="str">
        <f t="shared" si="110"/>
        <v/>
      </c>
      <c r="AA407" s="18" t="str">
        <f t="shared" si="118"/>
        <v/>
      </c>
      <c r="AB407" s="15" t="str">
        <f t="shared" si="119"/>
        <v/>
      </c>
      <c r="AC407" s="15" t="str">
        <f t="shared" si="111"/>
        <v/>
      </c>
      <c r="AD407" s="15" t="str">
        <f t="shared" si="112"/>
        <v/>
      </c>
      <c r="AE407" s="121"/>
      <c r="AF407" s="8"/>
      <c r="AG407" s="13"/>
      <c r="AH407" s="13"/>
      <c r="AI407" s="13"/>
      <c r="AJ407" s="13"/>
      <c r="AO407" s="13"/>
      <c r="BR407" s="13"/>
      <c r="BS407" s="122"/>
      <c r="BT407" s="122"/>
      <c r="BX407" s="13"/>
      <c r="BY407" s="122"/>
      <c r="BZ407" s="122"/>
      <c r="CO407" s="136"/>
      <c r="CP407" s="137"/>
    </row>
    <row r="408" spans="1:94" s="123" customFormat="1" ht="31.5" customHeight="1" x14ac:dyDescent="0.25">
      <c r="A408" s="118"/>
      <c r="B408" s="118"/>
      <c r="C408" s="118"/>
      <c r="D408" s="118"/>
      <c r="E408" s="118"/>
      <c r="F408" s="118"/>
      <c r="G408" s="118"/>
      <c r="H408" s="118"/>
      <c r="I408" s="18" t="str">
        <f t="shared" si="122"/>
        <v/>
      </c>
      <c r="J408" s="18" t="str">
        <f t="shared" si="123"/>
        <v/>
      </c>
      <c r="K408" s="118"/>
      <c r="L408" s="151"/>
      <c r="M408" s="151"/>
      <c r="N408" s="119"/>
      <c r="O408" s="120" t="str">
        <f t="shared" si="124"/>
        <v/>
      </c>
      <c r="P408" s="119"/>
      <c r="Q408" s="15" t="str">
        <f t="shared" si="113"/>
        <v/>
      </c>
      <c r="R408" s="15" t="str">
        <f>IF('2014 Quote Calculator'!$AB408="-","-",IF('2014 Quote Calculator'!$AB408="","",ROUNDUP(IF(OR('2014 Quote Calculator'!$E408=$CF$6,'2014 Quote Calculator'!$E408=$CG$6,'2014 Quote Calculator'!$E408=$CH$6,'2014 Quote Calculator'!$E408=$CI$6),'2014 Quote Calculator'!$AB408,(1-$L408)*'2014 Quote Calculator'!$AB408),2)))</f>
        <v/>
      </c>
      <c r="S408" s="15" t="str">
        <f t="shared" si="114"/>
        <v/>
      </c>
      <c r="T408" s="15" t="str">
        <f>IF('2014 Quote Calculator'!$AD408="-","-",IF('2014 Quote Calculator'!$AD408="","",ROUNDUP(IF(OR('2014 Quote Calculator'!$H408=$CF$6,'2014 Quote Calculator'!$H408=$CG$6,'2014 Quote Calculator'!$H408=$CH$6,'2014 Quote Calculator'!$H408=$CI$6),'2014 Quote Calculator'!$AD408,(1-$L408)*'2014 Quote Calculator'!$AD408),2)))</f>
        <v/>
      </c>
      <c r="U408" s="15" t="str">
        <f t="shared" si="115"/>
        <v/>
      </c>
      <c r="V408" s="132"/>
      <c r="W408" s="18" t="str">
        <f t="shared" si="116"/>
        <v/>
      </c>
      <c r="X408" s="18" t="str">
        <f t="shared" si="109"/>
        <v/>
      </c>
      <c r="Y408" s="18" t="str">
        <f t="shared" si="117"/>
        <v/>
      </c>
      <c r="Z408" s="18" t="str">
        <f t="shared" si="110"/>
        <v/>
      </c>
      <c r="AA408" s="18" t="str">
        <f t="shared" si="118"/>
        <v/>
      </c>
      <c r="AB408" s="15" t="str">
        <f t="shared" si="119"/>
        <v/>
      </c>
      <c r="AC408" s="15" t="str">
        <f t="shared" si="111"/>
        <v/>
      </c>
      <c r="AD408" s="15" t="str">
        <f t="shared" si="112"/>
        <v/>
      </c>
      <c r="AE408" s="121"/>
      <c r="AF408" s="8"/>
      <c r="AG408" s="13"/>
      <c r="AH408" s="13"/>
      <c r="AI408" s="13"/>
      <c r="AJ408" s="13"/>
      <c r="AO408" s="13"/>
      <c r="BR408" s="13"/>
      <c r="BS408" s="122"/>
      <c r="BT408" s="122"/>
      <c r="BX408" s="13"/>
      <c r="BY408" s="122"/>
      <c r="BZ408" s="122"/>
      <c r="CO408" s="136"/>
      <c r="CP408" s="137"/>
    </row>
    <row r="409" spans="1:94" s="123" customFormat="1" ht="31.5" customHeight="1" x14ac:dyDescent="0.25">
      <c r="A409" s="118"/>
      <c r="B409" s="118"/>
      <c r="C409" s="118"/>
      <c r="D409" s="118"/>
      <c r="E409" s="118"/>
      <c r="F409" s="118"/>
      <c r="G409" s="118"/>
      <c r="H409" s="118"/>
      <c r="I409" s="18" t="str">
        <f t="shared" si="122"/>
        <v/>
      </c>
      <c r="J409" s="18" t="str">
        <f t="shared" si="123"/>
        <v/>
      </c>
      <c r="K409" s="118"/>
      <c r="L409" s="151"/>
      <c r="M409" s="151"/>
      <c r="N409" s="119"/>
      <c r="O409" s="120" t="str">
        <f t="shared" si="124"/>
        <v/>
      </c>
      <c r="P409" s="119"/>
      <c r="Q409" s="15" t="str">
        <f t="shared" si="113"/>
        <v/>
      </c>
      <c r="R409" s="15" t="str">
        <f>IF('2014 Quote Calculator'!$AB409="-","-",IF('2014 Quote Calculator'!$AB409="","",ROUNDUP(IF(OR('2014 Quote Calculator'!$E409=$CF$6,'2014 Quote Calculator'!$E409=$CG$6,'2014 Quote Calculator'!$E409=$CH$6,'2014 Quote Calculator'!$E409=$CI$6),'2014 Quote Calculator'!$AB409,(1-$L409)*'2014 Quote Calculator'!$AB409),2)))</f>
        <v/>
      </c>
      <c r="S409" s="15" t="str">
        <f t="shared" si="114"/>
        <v/>
      </c>
      <c r="T409" s="15" t="str">
        <f>IF('2014 Quote Calculator'!$AD409="-","-",IF('2014 Quote Calculator'!$AD409="","",ROUNDUP(IF(OR('2014 Quote Calculator'!$H409=$CF$6,'2014 Quote Calculator'!$H409=$CG$6,'2014 Quote Calculator'!$H409=$CH$6,'2014 Quote Calculator'!$H409=$CI$6),'2014 Quote Calculator'!$AD409,(1-$L409)*'2014 Quote Calculator'!$AD409),2)))</f>
        <v/>
      </c>
      <c r="U409" s="15" t="str">
        <f t="shared" si="115"/>
        <v/>
      </c>
      <c r="V409" s="132"/>
      <c r="W409" s="18" t="str">
        <f t="shared" si="116"/>
        <v/>
      </c>
      <c r="X409" s="18" t="str">
        <f t="shared" si="109"/>
        <v/>
      </c>
      <c r="Y409" s="18" t="str">
        <f t="shared" si="117"/>
        <v/>
      </c>
      <c r="Z409" s="18" t="str">
        <f t="shared" si="110"/>
        <v/>
      </c>
      <c r="AA409" s="18" t="str">
        <f t="shared" si="118"/>
        <v/>
      </c>
      <c r="AB409" s="15" t="str">
        <f t="shared" si="119"/>
        <v/>
      </c>
      <c r="AC409" s="15" t="str">
        <f t="shared" si="111"/>
        <v/>
      </c>
      <c r="AD409" s="15" t="str">
        <f t="shared" si="112"/>
        <v/>
      </c>
      <c r="AE409" s="121"/>
      <c r="AF409" s="8"/>
      <c r="AG409" s="13"/>
      <c r="AH409" s="13"/>
      <c r="AI409" s="13"/>
      <c r="AJ409" s="13"/>
      <c r="AO409" s="13"/>
      <c r="BR409" s="13"/>
      <c r="BS409" s="122"/>
      <c r="BT409" s="122"/>
      <c r="BX409" s="13"/>
      <c r="BY409" s="122"/>
      <c r="BZ409" s="122"/>
      <c r="CO409" s="136"/>
      <c r="CP409" s="137"/>
    </row>
    <row r="410" spans="1:94" s="123" customFormat="1" ht="31.5" customHeight="1" x14ac:dyDescent="0.25">
      <c r="A410" s="118"/>
      <c r="B410" s="118"/>
      <c r="C410" s="118"/>
      <c r="D410" s="118"/>
      <c r="E410" s="118"/>
      <c r="F410" s="118"/>
      <c r="G410" s="118"/>
      <c r="H410" s="118"/>
      <c r="I410" s="18" t="str">
        <f t="shared" si="122"/>
        <v/>
      </c>
      <c r="J410" s="18" t="str">
        <f t="shared" si="123"/>
        <v/>
      </c>
      <c r="K410" s="118"/>
      <c r="L410" s="151"/>
      <c r="M410" s="151"/>
      <c r="N410" s="119"/>
      <c r="O410" s="120" t="str">
        <f t="shared" si="124"/>
        <v/>
      </c>
      <c r="P410" s="119"/>
      <c r="Q410" s="15" t="str">
        <f t="shared" si="113"/>
        <v/>
      </c>
      <c r="R410" s="15" t="str">
        <f>IF('2014 Quote Calculator'!$AB410="-","-",IF('2014 Quote Calculator'!$AB410="","",ROUNDUP(IF(OR('2014 Quote Calculator'!$E410=$CF$6,'2014 Quote Calculator'!$E410=$CG$6,'2014 Quote Calculator'!$E410=$CH$6,'2014 Quote Calculator'!$E410=$CI$6),'2014 Quote Calculator'!$AB410,(1-$L410)*'2014 Quote Calculator'!$AB410),2)))</f>
        <v/>
      </c>
      <c r="S410" s="15" t="str">
        <f t="shared" si="114"/>
        <v/>
      </c>
      <c r="T410" s="15" t="str">
        <f>IF('2014 Quote Calculator'!$AD410="-","-",IF('2014 Quote Calculator'!$AD410="","",ROUNDUP(IF(OR('2014 Quote Calculator'!$H410=$CF$6,'2014 Quote Calculator'!$H410=$CG$6,'2014 Quote Calculator'!$H410=$CH$6,'2014 Quote Calculator'!$H410=$CI$6),'2014 Quote Calculator'!$AD410,(1-$L410)*'2014 Quote Calculator'!$AD410),2)))</f>
        <v/>
      </c>
      <c r="U410" s="15" t="str">
        <f t="shared" si="115"/>
        <v/>
      </c>
      <c r="V410" s="132"/>
      <c r="W410" s="18" t="str">
        <f t="shared" si="116"/>
        <v/>
      </c>
      <c r="X410" s="18" t="str">
        <f t="shared" si="109"/>
        <v/>
      </c>
      <c r="Y410" s="18" t="str">
        <f t="shared" si="117"/>
        <v/>
      </c>
      <c r="Z410" s="18" t="str">
        <f t="shared" si="110"/>
        <v/>
      </c>
      <c r="AA410" s="18" t="str">
        <f t="shared" si="118"/>
        <v/>
      </c>
      <c r="AB410" s="15" t="str">
        <f t="shared" si="119"/>
        <v/>
      </c>
      <c r="AC410" s="15" t="str">
        <f t="shared" si="111"/>
        <v/>
      </c>
      <c r="AD410" s="15" t="str">
        <f t="shared" si="112"/>
        <v/>
      </c>
      <c r="AE410" s="121"/>
      <c r="AF410" s="8"/>
      <c r="AG410" s="13"/>
      <c r="AH410" s="13"/>
      <c r="AI410" s="13"/>
      <c r="AJ410" s="13"/>
      <c r="AO410" s="13"/>
      <c r="BR410" s="13"/>
      <c r="BS410" s="122"/>
      <c r="BT410" s="122"/>
      <c r="BX410" s="13"/>
      <c r="BY410" s="122"/>
      <c r="BZ410" s="122"/>
      <c r="CO410" s="136"/>
      <c r="CP410" s="137"/>
    </row>
    <row r="411" spans="1:94" s="123" customFormat="1" ht="31.5" customHeight="1" x14ac:dyDescent="0.25">
      <c r="A411" s="118"/>
      <c r="B411" s="118"/>
      <c r="C411" s="118"/>
      <c r="D411" s="118"/>
      <c r="E411" s="118"/>
      <c r="F411" s="118"/>
      <c r="G411" s="118"/>
      <c r="H411" s="118"/>
      <c r="I411" s="18" t="str">
        <f t="shared" si="122"/>
        <v/>
      </c>
      <c r="J411" s="18" t="str">
        <f t="shared" si="123"/>
        <v/>
      </c>
      <c r="K411" s="118"/>
      <c r="L411" s="151"/>
      <c r="M411" s="151"/>
      <c r="N411" s="119"/>
      <c r="O411" s="120" t="str">
        <f t="shared" si="124"/>
        <v/>
      </c>
      <c r="P411" s="119"/>
      <c r="Q411" s="15" t="str">
        <f t="shared" si="113"/>
        <v/>
      </c>
      <c r="R411" s="15" t="str">
        <f>IF('2014 Quote Calculator'!$AB411="-","-",IF('2014 Quote Calculator'!$AB411="","",ROUNDUP(IF(OR('2014 Quote Calculator'!$E411=$CF$6,'2014 Quote Calculator'!$E411=$CG$6,'2014 Quote Calculator'!$E411=$CH$6,'2014 Quote Calculator'!$E411=$CI$6),'2014 Quote Calculator'!$AB411,(1-$L411)*'2014 Quote Calculator'!$AB411),2)))</f>
        <v/>
      </c>
      <c r="S411" s="15" t="str">
        <f t="shared" si="114"/>
        <v/>
      </c>
      <c r="T411" s="15" t="str">
        <f>IF('2014 Quote Calculator'!$AD411="-","-",IF('2014 Quote Calculator'!$AD411="","",ROUNDUP(IF(OR('2014 Quote Calculator'!$H411=$CF$6,'2014 Quote Calculator'!$H411=$CG$6,'2014 Quote Calculator'!$H411=$CH$6,'2014 Quote Calculator'!$H411=$CI$6),'2014 Quote Calculator'!$AD411,(1-$L411)*'2014 Quote Calculator'!$AD411),2)))</f>
        <v/>
      </c>
      <c r="U411" s="15" t="str">
        <f t="shared" si="115"/>
        <v/>
      </c>
      <c r="V411" s="132"/>
      <c r="W411" s="18" t="str">
        <f t="shared" si="116"/>
        <v/>
      </c>
      <c r="X411" s="18" t="str">
        <f t="shared" si="109"/>
        <v/>
      </c>
      <c r="Y411" s="18" t="str">
        <f t="shared" si="117"/>
        <v/>
      </c>
      <c r="Z411" s="18" t="str">
        <f t="shared" si="110"/>
        <v/>
      </c>
      <c r="AA411" s="18" t="str">
        <f t="shared" si="118"/>
        <v/>
      </c>
      <c r="AB411" s="15" t="str">
        <f t="shared" si="119"/>
        <v/>
      </c>
      <c r="AC411" s="15" t="str">
        <f t="shared" si="111"/>
        <v/>
      </c>
      <c r="AD411" s="15" t="str">
        <f t="shared" si="112"/>
        <v/>
      </c>
      <c r="AE411" s="121"/>
      <c r="AF411" s="8"/>
      <c r="AG411" s="13"/>
      <c r="AH411" s="13"/>
      <c r="AI411" s="13"/>
      <c r="AJ411" s="13"/>
      <c r="AO411" s="13"/>
      <c r="BR411" s="13"/>
      <c r="BS411" s="122"/>
      <c r="BT411" s="122"/>
      <c r="BX411" s="13"/>
      <c r="BY411" s="122"/>
      <c r="BZ411" s="122"/>
      <c r="CO411" s="136"/>
      <c r="CP411" s="137"/>
    </row>
    <row r="412" spans="1:94" s="123" customFormat="1" ht="31.5" customHeight="1" x14ac:dyDescent="0.25">
      <c r="A412" s="118"/>
      <c r="B412" s="118"/>
      <c r="C412" s="118"/>
      <c r="D412" s="118"/>
      <c r="E412" s="118"/>
      <c r="F412" s="118"/>
      <c r="G412" s="118"/>
      <c r="H412" s="118"/>
      <c r="I412" s="18" t="str">
        <f t="shared" si="122"/>
        <v/>
      </c>
      <c r="J412" s="18" t="str">
        <f t="shared" si="123"/>
        <v/>
      </c>
      <c r="K412" s="118"/>
      <c r="L412" s="151"/>
      <c r="M412" s="151"/>
      <c r="N412" s="119"/>
      <c r="O412" s="120" t="str">
        <f t="shared" si="124"/>
        <v/>
      </c>
      <c r="P412" s="119"/>
      <c r="Q412" s="15" t="str">
        <f t="shared" si="113"/>
        <v/>
      </c>
      <c r="R412" s="15" t="str">
        <f>IF('2014 Quote Calculator'!$AB412="-","-",IF('2014 Quote Calculator'!$AB412="","",ROUNDUP(IF(OR('2014 Quote Calculator'!$E412=$CF$6,'2014 Quote Calculator'!$E412=$CG$6,'2014 Quote Calculator'!$E412=$CH$6,'2014 Quote Calculator'!$E412=$CI$6),'2014 Quote Calculator'!$AB412,(1-$L412)*'2014 Quote Calculator'!$AB412),2)))</f>
        <v/>
      </c>
      <c r="S412" s="15" t="str">
        <f t="shared" si="114"/>
        <v/>
      </c>
      <c r="T412" s="15" t="str">
        <f>IF('2014 Quote Calculator'!$AD412="-","-",IF('2014 Quote Calculator'!$AD412="","",ROUNDUP(IF(OR('2014 Quote Calculator'!$H412=$CF$6,'2014 Quote Calculator'!$H412=$CG$6,'2014 Quote Calculator'!$H412=$CH$6,'2014 Quote Calculator'!$H412=$CI$6),'2014 Quote Calculator'!$AD412,(1-$L412)*'2014 Quote Calculator'!$AD412),2)))</f>
        <v/>
      </c>
      <c r="U412" s="15" t="str">
        <f t="shared" si="115"/>
        <v/>
      </c>
      <c r="V412" s="132"/>
      <c r="W412" s="18" t="str">
        <f t="shared" si="116"/>
        <v/>
      </c>
      <c r="X412" s="18" t="str">
        <f t="shared" si="109"/>
        <v/>
      </c>
      <c r="Y412" s="18" t="str">
        <f t="shared" si="117"/>
        <v/>
      </c>
      <c r="Z412" s="18" t="str">
        <f t="shared" si="110"/>
        <v/>
      </c>
      <c r="AA412" s="18" t="str">
        <f t="shared" si="118"/>
        <v/>
      </c>
      <c r="AB412" s="15" t="str">
        <f t="shared" si="119"/>
        <v/>
      </c>
      <c r="AC412" s="15" t="str">
        <f t="shared" si="111"/>
        <v/>
      </c>
      <c r="AD412" s="15" t="str">
        <f t="shared" si="112"/>
        <v/>
      </c>
      <c r="AE412" s="121"/>
      <c r="AF412" s="8"/>
      <c r="AG412" s="13"/>
      <c r="AH412" s="13"/>
      <c r="AI412" s="13"/>
      <c r="AJ412" s="13"/>
      <c r="AO412" s="13"/>
      <c r="BR412" s="13"/>
      <c r="BS412" s="122"/>
      <c r="BT412" s="122"/>
      <c r="BX412" s="13"/>
      <c r="BY412" s="122"/>
      <c r="BZ412" s="122"/>
      <c r="CO412" s="136"/>
      <c r="CP412" s="137"/>
    </row>
    <row r="413" spans="1:94" s="123" customFormat="1" ht="31.5" customHeight="1" x14ac:dyDescent="0.25">
      <c r="A413" s="118"/>
      <c r="B413" s="118"/>
      <c r="C413" s="118"/>
      <c r="D413" s="118"/>
      <c r="E413" s="118"/>
      <c r="F413" s="118"/>
      <c r="G413" s="118"/>
      <c r="H413" s="118"/>
      <c r="I413" s="18" t="str">
        <f t="shared" si="122"/>
        <v/>
      </c>
      <c r="J413" s="18" t="str">
        <f t="shared" si="123"/>
        <v/>
      </c>
      <c r="K413" s="118"/>
      <c r="L413" s="151"/>
      <c r="M413" s="151"/>
      <c r="N413" s="119"/>
      <c r="O413" s="120" t="str">
        <f t="shared" si="124"/>
        <v/>
      </c>
      <c r="P413" s="119"/>
      <c r="Q413" s="15" t="str">
        <f t="shared" si="113"/>
        <v/>
      </c>
      <c r="R413" s="15" t="str">
        <f>IF('2014 Quote Calculator'!$AB413="-","-",IF('2014 Quote Calculator'!$AB413="","",ROUNDUP(IF(OR('2014 Quote Calculator'!$E413=$CF$6,'2014 Quote Calculator'!$E413=$CG$6,'2014 Quote Calculator'!$E413=$CH$6,'2014 Quote Calculator'!$E413=$CI$6),'2014 Quote Calculator'!$AB413,(1-$L413)*'2014 Quote Calculator'!$AB413),2)))</f>
        <v/>
      </c>
      <c r="S413" s="15" t="str">
        <f t="shared" si="114"/>
        <v/>
      </c>
      <c r="T413" s="15" t="str">
        <f>IF('2014 Quote Calculator'!$AD413="-","-",IF('2014 Quote Calculator'!$AD413="","",ROUNDUP(IF(OR('2014 Quote Calculator'!$H413=$CF$6,'2014 Quote Calculator'!$H413=$CG$6,'2014 Quote Calculator'!$H413=$CH$6,'2014 Quote Calculator'!$H413=$CI$6),'2014 Quote Calculator'!$AD413,(1-$L413)*'2014 Quote Calculator'!$AD413),2)))</f>
        <v/>
      </c>
      <c r="U413" s="15" t="str">
        <f t="shared" si="115"/>
        <v/>
      </c>
      <c r="V413" s="132"/>
      <c r="W413" s="18" t="str">
        <f t="shared" si="116"/>
        <v/>
      </c>
      <c r="X413" s="18" t="str">
        <f t="shared" si="109"/>
        <v/>
      </c>
      <c r="Y413" s="18" t="str">
        <f t="shared" si="117"/>
        <v/>
      </c>
      <c r="Z413" s="18" t="str">
        <f t="shared" si="110"/>
        <v/>
      </c>
      <c r="AA413" s="18" t="str">
        <f t="shared" si="118"/>
        <v/>
      </c>
      <c r="AB413" s="15" t="str">
        <f t="shared" si="119"/>
        <v/>
      </c>
      <c r="AC413" s="15" t="str">
        <f t="shared" si="111"/>
        <v/>
      </c>
      <c r="AD413" s="15" t="str">
        <f t="shared" si="112"/>
        <v/>
      </c>
      <c r="AE413" s="121"/>
      <c r="AF413" s="8"/>
      <c r="AG413" s="13"/>
      <c r="AH413" s="13"/>
      <c r="AI413" s="13"/>
      <c r="AJ413" s="13"/>
      <c r="AO413" s="13"/>
      <c r="BR413" s="13"/>
      <c r="BS413" s="122"/>
      <c r="BT413" s="122"/>
      <c r="BX413" s="13"/>
      <c r="BY413" s="122"/>
      <c r="BZ413" s="122"/>
      <c r="CO413" s="136"/>
      <c r="CP413" s="137"/>
    </row>
    <row r="414" spans="1:94" s="123" customFormat="1" ht="31.5" customHeight="1" x14ac:dyDescent="0.25">
      <c r="A414" s="118"/>
      <c r="B414" s="118"/>
      <c r="C414" s="118"/>
      <c r="D414" s="118"/>
      <c r="E414" s="118"/>
      <c r="F414" s="118"/>
      <c r="G414" s="118"/>
      <c r="H414" s="118"/>
      <c r="I414" s="18" t="str">
        <f t="shared" si="122"/>
        <v/>
      </c>
      <c r="J414" s="18" t="str">
        <f t="shared" si="123"/>
        <v/>
      </c>
      <c r="K414" s="118"/>
      <c r="L414" s="151"/>
      <c r="M414" s="151"/>
      <c r="N414" s="119"/>
      <c r="O414" s="120" t="str">
        <f t="shared" si="124"/>
        <v/>
      </c>
      <c r="P414" s="119"/>
      <c r="Q414" s="15" t="str">
        <f t="shared" si="113"/>
        <v/>
      </c>
      <c r="R414" s="15" t="str">
        <f>IF('2014 Quote Calculator'!$AB414="-","-",IF('2014 Quote Calculator'!$AB414="","",ROUNDUP(IF(OR('2014 Quote Calculator'!$E414=$CF$6,'2014 Quote Calculator'!$E414=$CG$6,'2014 Quote Calculator'!$E414=$CH$6,'2014 Quote Calculator'!$E414=$CI$6),'2014 Quote Calculator'!$AB414,(1-$L414)*'2014 Quote Calculator'!$AB414),2)))</f>
        <v/>
      </c>
      <c r="S414" s="15" t="str">
        <f t="shared" si="114"/>
        <v/>
      </c>
      <c r="T414" s="15" t="str">
        <f>IF('2014 Quote Calculator'!$AD414="-","-",IF('2014 Quote Calculator'!$AD414="","",ROUNDUP(IF(OR('2014 Quote Calculator'!$H414=$CF$6,'2014 Quote Calculator'!$H414=$CG$6,'2014 Quote Calculator'!$H414=$CH$6,'2014 Quote Calculator'!$H414=$CI$6),'2014 Quote Calculator'!$AD414,(1-$L414)*'2014 Quote Calculator'!$AD414),2)))</f>
        <v/>
      </c>
      <c r="U414" s="15" t="str">
        <f t="shared" si="115"/>
        <v/>
      </c>
      <c r="V414" s="132"/>
      <c r="W414" s="18" t="str">
        <f t="shared" si="116"/>
        <v/>
      </c>
      <c r="X414" s="18" t="str">
        <f t="shared" si="109"/>
        <v/>
      </c>
      <c r="Y414" s="18" t="str">
        <f t="shared" si="117"/>
        <v/>
      </c>
      <c r="Z414" s="18" t="str">
        <f t="shared" si="110"/>
        <v/>
      </c>
      <c r="AA414" s="18" t="str">
        <f t="shared" si="118"/>
        <v/>
      </c>
      <c r="AB414" s="15" t="str">
        <f t="shared" si="119"/>
        <v/>
      </c>
      <c r="AC414" s="15" t="str">
        <f t="shared" si="111"/>
        <v/>
      </c>
      <c r="AD414" s="15" t="str">
        <f t="shared" si="112"/>
        <v/>
      </c>
      <c r="AE414" s="121"/>
      <c r="AF414" s="8"/>
      <c r="AG414" s="13"/>
      <c r="AH414" s="13"/>
      <c r="AI414" s="13"/>
      <c r="AJ414" s="13"/>
      <c r="AO414" s="13"/>
      <c r="BR414" s="13"/>
      <c r="BS414" s="122"/>
      <c r="BT414" s="122"/>
      <c r="BX414" s="13"/>
      <c r="BY414" s="122"/>
      <c r="BZ414" s="122"/>
      <c r="CO414" s="136"/>
      <c r="CP414" s="137"/>
    </row>
    <row r="415" spans="1:94" s="123" customFormat="1" ht="31.5" customHeight="1" x14ac:dyDescent="0.25">
      <c r="A415" s="118"/>
      <c r="B415" s="118"/>
      <c r="C415" s="118"/>
      <c r="D415" s="118"/>
      <c r="E415" s="118"/>
      <c r="F415" s="118"/>
      <c r="G415" s="118"/>
      <c r="H415" s="118"/>
      <c r="I415" s="18" t="str">
        <f t="shared" si="122"/>
        <v/>
      </c>
      <c r="J415" s="18" t="str">
        <f t="shared" si="123"/>
        <v/>
      </c>
      <c r="K415" s="118"/>
      <c r="L415" s="151"/>
      <c r="M415" s="151"/>
      <c r="N415" s="119"/>
      <c r="O415" s="120" t="str">
        <f t="shared" si="124"/>
        <v/>
      </c>
      <c r="P415" s="119"/>
      <c r="Q415" s="15" t="str">
        <f t="shared" si="113"/>
        <v/>
      </c>
      <c r="R415" s="15" t="str">
        <f>IF('2014 Quote Calculator'!$AB415="-","-",IF('2014 Quote Calculator'!$AB415="","",ROUNDUP(IF(OR('2014 Quote Calculator'!$E415=$CF$6,'2014 Quote Calculator'!$E415=$CG$6,'2014 Quote Calculator'!$E415=$CH$6,'2014 Quote Calculator'!$E415=$CI$6),'2014 Quote Calculator'!$AB415,(1-$L415)*'2014 Quote Calculator'!$AB415),2)))</f>
        <v/>
      </c>
      <c r="S415" s="15" t="str">
        <f t="shared" si="114"/>
        <v/>
      </c>
      <c r="T415" s="15" t="str">
        <f>IF('2014 Quote Calculator'!$AD415="-","-",IF('2014 Quote Calculator'!$AD415="","",ROUNDUP(IF(OR('2014 Quote Calculator'!$H415=$CF$6,'2014 Quote Calculator'!$H415=$CG$6,'2014 Quote Calculator'!$H415=$CH$6,'2014 Quote Calculator'!$H415=$CI$6),'2014 Quote Calculator'!$AD415,(1-$L415)*'2014 Quote Calculator'!$AD415),2)))</f>
        <v/>
      </c>
      <c r="U415" s="15" t="str">
        <f t="shared" si="115"/>
        <v/>
      </c>
      <c r="V415" s="132"/>
      <c r="W415" s="18" t="str">
        <f t="shared" si="116"/>
        <v/>
      </c>
      <c r="X415" s="18" t="str">
        <f t="shared" si="109"/>
        <v/>
      </c>
      <c r="Y415" s="18" t="str">
        <f t="shared" si="117"/>
        <v/>
      </c>
      <c r="Z415" s="18" t="str">
        <f t="shared" si="110"/>
        <v/>
      </c>
      <c r="AA415" s="18" t="str">
        <f t="shared" si="118"/>
        <v/>
      </c>
      <c r="AB415" s="15" t="str">
        <f t="shared" si="119"/>
        <v/>
      </c>
      <c r="AC415" s="15" t="str">
        <f t="shared" si="111"/>
        <v/>
      </c>
      <c r="AD415" s="15" t="str">
        <f t="shared" si="112"/>
        <v/>
      </c>
      <c r="AE415" s="121"/>
      <c r="AF415" s="8"/>
      <c r="AG415" s="13"/>
      <c r="AH415" s="13"/>
      <c r="AI415" s="13"/>
      <c r="AJ415" s="13"/>
      <c r="AO415" s="13"/>
      <c r="BR415" s="13"/>
      <c r="BS415" s="122"/>
      <c r="BT415" s="122"/>
      <c r="BX415" s="13"/>
      <c r="BY415" s="122"/>
      <c r="BZ415" s="122"/>
      <c r="CO415" s="136"/>
      <c r="CP415" s="137"/>
    </row>
    <row r="416" spans="1:94" s="123" customFormat="1" ht="31.5" customHeight="1" x14ac:dyDescent="0.25">
      <c r="A416" s="118"/>
      <c r="B416" s="118"/>
      <c r="C416" s="118"/>
      <c r="D416" s="118"/>
      <c r="E416" s="118"/>
      <c r="F416" s="118"/>
      <c r="G416" s="118"/>
      <c r="H416" s="118"/>
      <c r="I416" s="18" t="str">
        <f t="shared" si="122"/>
        <v/>
      </c>
      <c r="J416" s="18" t="str">
        <f t="shared" si="123"/>
        <v/>
      </c>
      <c r="K416" s="118"/>
      <c r="L416" s="151"/>
      <c r="M416" s="151"/>
      <c r="N416" s="119"/>
      <c r="O416" s="120" t="str">
        <f t="shared" si="124"/>
        <v/>
      </c>
      <c r="P416" s="119"/>
      <c r="Q416" s="15" t="str">
        <f t="shared" si="113"/>
        <v/>
      </c>
      <c r="R416" s="15" t="str">
        <f>IF('2014 Quote Calculator'!$AB416="-","-",IF('2014 Quote Calculator'!$AB416="","",ROUNDUP(IF(OR('2014 Quote Calculator'!$E416=$CF$6,'2014 Quote Calculator'!$E416=$CG$6,'2014 Quote Calculator'!$E416=$CH$6,'2014 Quote Calculator'!$E416=$CI$6),'2014 Quote Calculator'!$AB416,(1-$L416)*'2014 Quote Calculator'!$AB416),2)))</f>
        <v/>
      </c>
      <c r="S416" s="15" t="str">
        <f t="shared" si="114"/>
        <v/>
      </c>
      <c r="T416" s="15" t="str">
        <f>IF('2014 Quote Calculator'!$AD416="-","-",IF('2014 Quote Calculator'!$AD416="","",ROUNDUP(IF(OR('2014 Quote Calculator'!$H416=$CF$6,'2014 Quote Calculator'!$H416=$CG$6,'2014 Quote Calculator'!$H416=$CH$6,'2014 Quote Calculator'!$H416=$CI$6),'2014 Quote Calculator'!$AD416,(1-$L416)*'2014 Quote Calculator'!$AD416),2)))</f>
        <v/>
      </c>
      <c r="U416" s="15" t="str">
        <f t="shared" si="115"/>
        <v/>
      </c>
      <c r="V416" s="132"/>
      <c r="W416" s="18" t="str">
        <f t="shared" si="116"/>
        <v/>
      </c>
      <c r="X416" s="18" t="str">
        <f t="shared" si="109"/>
        <v/>
      </c>
      <c r="Y416" s="18" t="str">
        <f t="shared" si="117"/>
        <v/>
      </c>
      <c r="Z416" s="18" t="str">
        <f t="shared" si="110"/>
        <v/>
      </c>
      <c r="AA416" s="18" t="str">
        <f t="shared" si="118"/>
        <v/>
      </c>
      <c r="AB416" s="15" t="str">
        <f t="shared" si="119"/>
        <v/>
      </c>
      <c r="AC416" s="15" t="str">
        <f t="shared" si="111"/>
        <v/>
      </c>
      <c r="AD416" s="15" t="str">
        <f t="shared" si="112"/>
        <v/>
      </c>
      <c r="AE416" s="121"/>
      <c r="AF416" s="8"/>
      <c r="AG416" s="13"/>
      <c r="AH416" s="13"/>
      <c r="AI416" s="13"/>
      <c r="AJ416" s="13"/>
      <c r="AO416" s="13"/>
      <c r="BR416" s="13"/>
      <c r="BS416" s="122"/>
      <c r="BT416" s="122"/>
      <c r="BX416" s="13"/>
      <c r="BY416" s="122"/>
      <c r="BZ416" s="122"/>
      <c r="CO416" s="136"/>
      <c r="CP416" s="137"/>
    </row>
    <row r="417" spans="1:94" s="123" customFormat="1" ht="31.5" customHeight="1" x14ac:dyDescent="0.25">
      <c r="A417" s="118"/>
      <c r="B417" s="118"/>
      <c r="C417" s="118"/>
      <c r="D417" s="118"/>
      <c r="E417" s="118"/>
      <c r="F417" s="118"/>
      <c r="G417" s="118"/>
      <c r="H417" s="118"/>
      <c r="I417" s="18" t="str">
        <f t="shared" si="122"/>
        <v/>
      </c>
      <c r="J417" s="18" t="str">
        <f t="shared" si="123"/>
        <v/>
      </c>
      <c r="K417" s="118"/>
      <c r="L417" s="151"/>
      <c r="M417" s="151"/>
      <c r="N417" s="119"/>
      <c r="O417" s="120" t="str">
        <f t="shared" si="124"/>
        <v/>
      </c>
      <c r="P417" s="119"/>
      <c r="Q417" s="15" t="str">
        <f t="shared" si="113"/>
        <v/>
      </c>
      <c r="R417" s="15" t="str">
        <f>IF('2014 Quote Calculator'!$AB417="-","-",IF('2014 Quote Calculator'!$AB417="","",ROUNDUP(IF(OR('2014 Quote Calculator'!$E417=$CF$6,'2014 Quote Calculator'!$E417=$CG$6,'2014 Quote Calculator'!$E417=$CH$6,'2014 Quote Calculator'!$E417=$CI$6),'2014 Quote Calculator'!$AB417,(1-$L417)*'2014 Quote Calculator'!$AB417),2)))</f>
        <v/>
      </c>
      <c r="S417" s="15" t="str">
        <f t="shared" si="114"/>
        <v/>
      </c>
      <c r="T417" s="15" t="str">
        <f>IF('2014 Quote Calculator'!$AD417="-","-",IF('2014 Quote Calculator'!$AD417="","",ROUNDUP(IF(OR('2014 Quote Calculator'!$H417=$CF$6,'2014 Quote Calculator'!$H417=$CG$6,'2014 Quote Calculator'!$H417=$CH$6,'2014 Quote Calculator'!$H417=$CI$6),'2014 Quote Calculator'!$AD417,(1-$L417)*'2014 Quote Calculator'!$AD417),2)))</f>
        <v/>
      </c>
      <c r="U417" s="15" t="str">
        <f t="shared" si="115"/>
        <v/>
      </c>
      <c r="V417" s="132"/>
      <c r="W417" s="18" t="str">
        <f t="shared" si="116"/>
        <v/>
      </c>
      <c r="X417" s="18" t="str">
        <f t="shared" si="109"/>
        <v/>
      </c>
      <c r="Y417" s="18" t="str">
        <f t="shared" si="117"/>
        <v/>
      </c>
      <c r="Z417" s="18" t="str">
        <f t="shared" si="110"/>
        <v/>
      </c>
      <c r="AA417" s="18" t="str">
        <f t="shared" si="118"/>
        <v/>
      </c>
      <c r="AB417" s="15" t="str">
        <f t="shared" si="119"/>
        <v/>
      </c>
      <c r="AC417" s="15" t="str">
        <f t="shared" si="111"/>
        <v/>
      </c>
      <c r="AD417" s="15" t="str">
        <f t="shared" si="112"/>
        <v/>
      </c>
      <c r="AE417" s="121"/>
      <c r="AF417" s="8"/>
      <c r="AG417" s="13"/>
      <c r="AH417" s="13"/>
      <c r="AI417" s="13"/>
      <c r="AJ417" s="13"/>
      <c r="AO417" s="13"/>
      <c r="BR417" s="13"/>
      <c r="BS417" s="122"/>
      <c r="BT417" s="122"/>
      <c r="BX417" s="13"/>
      <c r="BY417" s="122"/>
      <c r="BZ417" s="122"/>
      <c r="CO417" s="136"/>
      <c r="CP417" s="137"/>
    </row>
    <row r="418" spans="1:94" s="123" customFormat="1" ht="31.5" customHeight="1" x14ac:dyDescent="0.25">
      <c r="A418" s="118"/>
      <c r="B418" s="118"/>
      <c r="C418" s="118"/>
      <c r="D418" s="118"/>
      <c r="E418" s="118"/>
      <c r="F418" s="118"/>
      <c r="G418" s="118"/>
      <c r="H418" s="118"/>
      <c r="I418" s="18" t="str">
        <f t="shared" si="122"/>
        <v/>
      </c>
      <c r="J418" s="18" t="str">
        <f t="shared" si="123"/>
        <v/>
      </c>
      <c r="K418" s="118"/>
      <c r="L418" s="151"/>
      <c r="M418" s="151"/>
      <c r="N418" s="119"/>
      <c r="O418" s="120" t="str">
        <f t="shared" si="124"/>
        <v/>
      </c>
      <c r="P418" s="119"/>
      <c r="Q418" s="15" t="str">
        <f t="shared" si="113"/>
        <v/>
      </c>
      <c r="R418" s="15" t="str">
        <f>IF('2014 Quote Calculator'!$AB418="-","-",IF('2014 Quote Calculator'!$AB418="","",ROUNDUP(IF(OR('2014 Quote Calculator'!$E418=$CF$6,'2014 Quote Calculator'!$E418=$CG$6,'2014 Quote Calculator'!$E418=$CH$6,'2014 Quote Calculator'!$E418=$CI$6),'2014 Quote Calculator'!$AB418,(1-$L418)*'2014 Quote Calculator'!$AB418),2)))</f>
        <v/>
      </c>
      <c r="S418" s="15" t="str">
        <f t="shared" si="114"/>
        <v/>
      </c>
      <c r="T418" s="15" t="str">
        <f>IF('2014 Quote Calculator'!$AD418="-","-",IF('2014 Quote Calculator'!$AD418="","",ROUNDUP(IF(OR('2014 Quote Calculator'!$H418=$CF$6,'2014 Quote Calculator'!$H418=$CG$6,'2014 Quote Calculator'!$H418=$CH$6,'2014 Quote Calculator'!$H418=$CI$6),'2014 Quote Calculator'!$AD418,(1-$L418)*'2014 Quote Calculator'!$AD418),2)))</f>
        <v/>
      </c>
      <c r="U418" s="15" t="str">
        <f t="shared" si="115"/>
        <v/>
      </c>
      <c r="V418" s="132"/>
      <c r="W418" s="18" t="str">
        <f t="shared" si="116"/>
        <v/>
      </c>
      <c r="X418" s="18" t="str">
        <f t="shared" si="109"/>
        <v/>
      </c>
      <c r="Y418" s="18" t="str">
        <f t="shared" si="117"/>
        <v/>
      </c>
      <c r="Z418" s="18" t="str">
        <f t="shared" si="110"/>
        <v/>
      </c>
      <c r="AA418" s="18" t="str">
        <f t="shared" si="118"/>
        <v/>
      </c>
      <c r="AB418" s="15" t="str">
        <f t="shared" si="119"/>
        <v/>
      </c>
      <c r="AC418" s="15" t="str">
        <f t="shared" si="111"/>
        <v/>
      </c>
      <c r="AD418" s="15" t="str">
        <f t="shared" si="112"/>
        <v/>
      </c>
      <c r="AE418" s="121"/>
      <c r="AF418" s="8"/>
      <c r="AG418" s="13"/>
      <c r="AH418" s="13"/>
      <c r="AI418" s="13"/>
      <c r="AJ418" s="13"/>
      <c r="AO418" s="13"/>
      <c r="BR418" s="13"/>
      <c r="BS418" s="122"/>
      <c r="BT418" s="122"/>
      <c r="BX418" s="13"/>
      <c r="BY418" s="122"/>
      <c r="BZ418" s="122"/>
      <c r="CO418" s="136"/>
      <c r="CP418" s="137"/>
    </row>
    <row r="419" spans="1:94" s="123" customFormat="1" ht="31.5" customHeight="1" x14ac:dyDescent="0.25">
      <c r="A419" s="118"/>
      <c r="B419" s="118"/>
      <c r="C419" s="118"/>
      <c r="D419" s="118"/>
      <c r="E419" s="118"/>
      <c r="F419" s="118"/>
      <c r="G419" s="118"/>
      <c r="H419" s="118"/>
      <c r="I419" s="18" t="str">
        <f t="shared" si="122"/>
        <v/>
      </c>
      <c r="J419" s="18" t="str">
        <f t="shared" si="123"/>
        <v/>
      </c>
      <c r="K419" s="118"/>
      <c r="L419" s="151"/>
      <c r="M419" s="151"/>
      <c r="N419" s="119"/>
      <c r="O419" s="120" t="str">
        <f t="shared" si="124"/>
        <v/>
      </c>
      <c r="P419" s="119"/>
      <c r="Q419" s="15" t="str">
        <f t="shared" si="113"/>
        <v/>
      </c>
      <c r="R419" s="15" t="str">
        <f>IF('2014 Quote Calculator'!$AB419="-","-",IF('2014 Quote Calculator'!$AB419="","",ROUNDUP(IF(OR('2014 Quote Calculator'!$E419=$CF$6,'2014 Quote Calculator'!$E419=$CG$6,'2014 Quote Calculator'!$E419=$CH$6,'2014 Quote Calculator'!$E419=$CI$6),'2014 Quote Calculator'!$AB419,(1-$L419)*'2014 Quote Calculator'!$AB419),2)))</f>
        <v/>
      </c>
      <c r="S419" s="15" t="str">
        <f t="shared" si="114"/>
        <v/>
      </c>
      <c r="T419" s="15" t="str">
        <f>IF('2014 Quote Calculator'!$AD419="-","-",IF('2014 Quote Calculator'!$AD419="","",ROUNDUP(IF(OR('2014 Quote Calculator'!$H419=$CF$6,'2014 Quote Calculator'!$H419=$CG$6,'2014 Quote Calculator'!$H419=$CH$6,'2014 Quote Calculator'!$H419=$CI$6),'2014 Quote Calculator'!$AD419,(1-$L419)*'2014 Quote Calculator'!$AD419),2)))</f>
        <v/>
      </c>
      <c r="U419" s="15" t="str">
        <f t="shared" si="115"/>
        <v/>
      </c>
      <c r="V419" s="132"/>
      <c r="W419" s="18" t="str">
        <f t="shared" si="116"/>
        <v/>
      </c>
      <c r="X419" s="18" t="str">
        <f t="shared" si="109"/>
        <v/>
      </c>
      <c r="Y419" s="18" t="str">
        <f t="shared" si="117"/>
        <v/>
      </c>
      <c r="Z419" s="18" t="str">
        <f t="shared" si="110"/>
        <v/>
      </c>
      <c r="AA419" s="18" t="str">
        <f t="shared" si="118"/>
        <v/>
      </c>
      <c r="AB419" s="15" t="str">
        <f t="shared" si="119"/>
        <v/>
      </c>
      <c r="AC419" s="15" t="str">
        <f t="shared" si="111"/>
        <v/>
      </c>
      <c r="AD419" s="15" t="str">
        <f t="shared" si="112"/>
        <v/>
      </c>
      <c r="AE419" s="121"/>
      <c r="AF419" s="8"/>
      <c r="AG419" s="13"/>
      <c r="AH419" s="13"/>
      <c r="AI419" s="13"/>
      <c r="AJ419" s="13"/>
      <c r="AO419" s="13"/>
      <c r="BR419" s="13"/>
      <c r="BS419" s="122"/>
      <c r="BT419" s="122"/>
      <c r="BX419" s="13"/>
      <c r="BY419" s="122"/>
      <c r="BZ419" s="122"/>
      <c r="CO419" s="136"/>
      <c r="CP419" s="137"/>
    </row>
    <row r="420" spans="1:94" s="123" customFormat="1" ht="31.5" customHeight="1" x14ac:dyDescent="0.25">
      <c r="A420" s="118"/>
      <c r="B420" s="118"/>
      <c r="C420" s="118"/>
      <c r="D420" s="118"/>
      <c r="E420" s="118"/>
      <c r="F420" s="118"/>
      <c r="G420" s="118"/>
      <c r="H420" s="118"/>
      <c r="I420" s="18" t="str">
        <f t="shared" si="122"/>
        <v/>
      </c>
      <c r="J420" s="18" t="str">
        <f t="shared" si="123"/>
        <v/>
      </c>
      <c r="K420" s="118"/>
      <c r="L420" s="151"/>
      <c r="M420" s="151"/>
      <c r="N420" s="119"/>
      <c r="O420" s="120" t="str">
        <f t="shared" si="124"/>
        <v/>
      </c>
      <c r="P420" s="119"/>
      <c r="Q420" s="15" t="str">
        <f t="shared" si="113"/>
        <v/>
      </c>
      <c r="R420" s="15" t="str">
        <f>IF('2014 Quote Calculator'!$AB420="-","-",IF('2014 Quote Calculator'!$AB420="","",ROUNDUP(IF(OR('2014 Quote Calculator'!$E420=$CF$6,'2014 Quote Calculator'!$E420=$CG$6,'2014 Quote Calculator'!$E420=$CH$6,'2014 Quote Calculator'!$E420=$CI$6),'2014 Quote Calculator'!$AB420,(1-$L420)*'2014 Quote Calculator'!$AB420),2)))</f>
        <v/>
      </c>
      <c r="S420" s="15" t="str">
        <f t="shared" si="114"/>
        <v/>
      </c>
      <c r="T420" s="15" t="str">
        <f>IF('2014 Quote Calculator'!$AD420="-","-",IF('2014 Quote Calculator'!$AD420="","",ROUNDUP(IF(OR('2014 Quote Calculator'!$H420=$CF$6,'2014 Quote Calculator'!$H420=$CG$6,'2014 Quote Calculator'!$H420=$CH$6,'2014 Quote Calculator'!$H420=$CI$6),'2014 Quote Calculator'!$AD420,(1-$L420)*'2014 Quote Calculator'!$AD420),2)))</f>
        <v/>
      </c>
      <c r="U420" s="15" t="str">
        <f t="shared" si="115"/>
        <v/>
      </c>
      <c r="V420" s="132"/>
      <c r="W420" s="18" t="str">
        <f t="shared" si="116"/>
        <v/>
      </c>
      <c r="X420" s="18" t="str">
        <f t="shared" si="109"/>
        <v/>
      </c>
      <c r="Y420" s="18" t="str">
        <f t="shared" si="117"/>
        <v/>
      </c>
      <c r="Z420" s="18" t="str">
        <f t="shared" si="110"/>
        <v/>
      </c>
      <c r="AA420" s="18" t="str">
        <f t="shared" si="118"/>
        <v/>
      </c>
      <c r="AB420" s="15" t="str">
        <f t="shared" si="119"/>
        <v/>
      </c>
      <c r="AC420" s="15" t="str">
        <f t="shared" si="111"/>
        <v/>
      </c>
      <c r="AD420" s="15" t="str">
        <f t="shared" si="112"/>
        <v/>
      </c>
      <c r="AE420" s="121"/>
      <c r="AF420" s="8"/>
      <c r="AG420" s="13"/>
      <c r="AH420" s="13"/>
      <c r="AI420" s="13"/>
      <c r="AJ420" s="13"/>
      <c r="AO420" s="13"/>
      <c r="BR420" s="13"/>
      <c r="BS420" s="122"/>
      <c r="BT420" s="122"/>
      <c r="BX420" s="13"/>
      <c r="BY420" s="122"/>
      <c r="BZ420" s="122"/>
      <c r="CO420" s="136"/>
      <c r="CP420" s="137"/>
    </row>
    <row r="421" spans="1:94" s="123" customFormat="1" ht="31.5" customHeight="1" x14ac:dyDescent="0.25">
      <c r="A421" s="118"/>
      <c r="B421" s="118"/>
      <c r="C421" s="118"/>
      <c r="D421" s="118"/>
      <c r="E421" s="118"/>
      <c r="F421" s="118"/>
      <c r="G421" s="118"/>
      <c r="H421" s="118"/>
      <c r="I421" s="18" t="str">
        <f t="shared" si="122"/>
        <v/>
      </c>
      <c r="J421" s="18" t="str">
        <f t="shared" si="123"/>
        <v/>
      </c>
      <c r="K421" s="118"/>
      <c r="L421" s="151"/>
      <c r="M421" s="151"/>
      <c r="N421" s="119"/>
      <c r="O421" s="120" t="str">
        <f t="shared" si="124"/>
        <v/>
      </c>
      <c r="P421" s="119"/>
      <c r="Q421" s="15" t="str">
        <f t="shared" si="113"/>
        <v/>
      </c>
      <c r="R421" s="15" t="str">
        <f>IF('2014 Quote Calculator'!$AB421="-","-",IF('2014 Quote Calculator'!$AB421="","",ROUNDUP(IF(OR('2014 Quote Calculator'!$E421=$CF$6,'2014 Quote Calculator'!$E421=$CG$6,'2014 Quote Calculator'!$E421=$CH$6,'2014 Quote Calculator'!$E421=$CI$6),'2014 Quote Calculator'!$AB421,(1-$L421)*'2014 Quote Calculator'!$AB421),2)))</f>
        <v/>
      </c>
      <c r="S421" s="15" t="str">
        <f t="shared" si="114"/>
        <v/>
      </c>
      <c r="T421" s="15" t="str">
        <f>IF('2014 Quote Calculator'!$AD421="-","-",IF('2014 Quote Calculator'!$AD421="","",ROUNDUP(IF(OR('2014 Quote Calculator'!$H421=$CF$6,'2014 Quote Calculator'!$H421=$CG$6,'2014 Quote Calculator'!$H421=$CH$6,'2014 Quote Calculator'!$H421=$CI$6),'2014 Quote Calculator'!$AD421,(1-$L421)*'2014 Quote Calculator'!$AD421),2)))</f>
        <v/>
      </c>
      <c r="U421" s="15" t="str">
        <f t="shared" si="115"/>
        <v/>
      </c>
      <c r="V421" s="132"/>
      <c r="W421" s="18" t="str">
        <f t="shared" si="116"/>
        <v/>
      </c>
      <c r="X421" s="18" t="str">
        <f t="shared" si="109"/>
        <v/>
      </c>
      <c r="Y421" s="18" t="str">
        <f t="shared" si="117"/>
        <v/>
      </c>
      <c r="Z421" s="18" t="str">
        <f t="shared" si="110"/>
        <v/>
      </c>
      <c r="AA421" s="18" t="str">
        <f t="shared" si="118"/>
        <v/>
      </c>
      <c r="AB421" s="15" t="str">
        <f t="shared" si="119"/>
        <v/>
      </c>
      <c r="AC421" s="15" t="str">
        <f t="shared" si="111"/>
        <v/>
      </c>
      <c r="AD421" s="15" t="str">
        <f t="shared" si="112"/>
        <v/>
      </c>
      <c r="AE421" s="121"/>
      <c r="AF421" s="8"/>
      <c r="AG421" s="13"/>
      <c r="AH421" s="13"/>
      <c r="AI421" s="13"/>
      <c r="AJ421" s="13"/>
      <c r="AO421" s="13"/>
      <c r="BR421" s="13"/>
      <c r="BS421" s="122"/>
      <c r="BT421" s="122"/>
      <c r="BX421" s="13"/>
      <c r="BY421" s="122"/>
      <c r="BZ421" s="122"/>
      <c r="CO421" s="136"/>
      <c r="CP421" s="137"/>
    </row>
    <row r="422" spans="1:94" s="123" customFormat="1" ht="31.5" customHeight="1" x14ac:dyDescent="0.25">
      <c r="A422" s="118"/>
      <c r="B422" s="118"/>
      <c r="C422" s="118"/>
      <c r="D422" s="118"/>
      <c r="E422" s="118"/>
      <c r="F422" s="118"/>
      <c r="G422" s="118"/>
      <c r="H422" s="118"/>
      <c r="I422" s="18" t="str">
        <f t="shared" si="122"/>
        <v/>
      </c>
      <c r="J422" s="18" t="str">
        <f t="shared" si="123"/>
        <v/>
      </c>
      <c r="K422" s="118"/>
      <c r="L422" s="151"/>
      <c r="M422" s="151"/>
      <c r="N422" s="119"/>
      <c r="O422" s="120" t="str">
        <f t="shared" si="124"/>
        <v/>
      </c>
      <c r="P422" s="119"/>
      <c r="Q422" s="15" t="str">
        <f t="shared" si="113"/>
        <v/>
      </c>
      <c r="R422" s="15" t="str">
        <f>IF('2014 Quote Calculator'!$AB422="-","-",IF('2014 Quote Calculator'!$AB422="","",ROUNDUP(IF(OR('2014 Quote Calculator'!$E422=$CF$6,'2014 Quote Calculator'!$E422=$CG$6,'2014 Quote Calculator'!$E422=$CH$6,'2014 Quote Calculator'!$E422=$CI$6),'2014 Quote Calculator'!$AB422,(1-$L422)*'2014 Quote Calculator'!$AB422),2)))</f>
        <v/>
      </c>
      <c r="S422" s="15" t="str">
        <f t="shared" si="114"/>
        <v/>
      </c>
      <c r="T422" s="15" t="str">
        <f>IF('2014 Quote Calculator'!$AD422="-","-",IF('2014 Quote Calculator'!$AD422="","",ROUNDUP(IF(OR('2014 Quote Calculator'!$H422=$CF$6,'2014 Quote Calculator'!$H422=$CG$6,'2014 Quote Calculator'!$H422=$CH$6,'2014 Quote Calculator'!$H422=$CI$6),'2014 Quote Calculator'!$AD422,(1-$L422)*'2014 Quote Calculator'!$AD422),2)))</f>
        <v/>
      </c>
      <c r="U422" s="15" t="str">
        <f t="shared" si="115"/>
        <v/>
      </c>
      <c r="V422" s="132"/>
      <c r="W422" s="18" t="str">
        <f t="shared" si="116"/>
        <v/>
      </c>
      <c r="X422" s="18" t="str">
        <f t="shared" si="109"/>
        <v/>
      </c>
      <c r="Y422" s="18" t="str">
        <f t="shared" si="117"/>
        <v/>
      </c>
      <c r="Z422" s="18" t="str">
        <f t="shared" si="110"/>
        <v/>
      </c>
      <c r="AA422" s="18" t="str">
        <f t="shared" si="118"/>
        <v/>
      </c>
      <c r="AB422" s="15" t="str">
        <f t="shared" si="119"/>
        <v/>
      </c>
      <c r="AC422" s="15" t="str">
        <f t="shared" si="111"/>
        <v/>
      </c>
      <c r="AD422" s="15" t="str">
        <f t="shared" si="112"/>
        <v/>
      </c>
      <c r="AE422" s="121"/>
      <c r="AF422" s="8"/>
      <c r="AG422" s="13"/>
      <c r="AH422" s="13"/>
      <c r="AI422" s="13"/>
      <c r="AJ422" s="13"/>
      <c r="AO422" s="13"/>
      <c r="BR422" s="13"/>
      <c r="BS422" s="122"/>
      <c r="BT422" s="122"/>
      <c r="BX422" s="13"/>
      <c r="BY422" s="122"/>
      <c r="BZ422" s="122"/>
      <c r="CO422" s="136"/>
      <c r="CP422" s="137"/>
    </row>
    <row r="423" spans="1:94" s="123" customFormat="1" ht="31.5" customHeight="1" x14ac:dyDescent="0.25">
      <c r="A423" s="118"/>
      <c r="B423" s="118"/>
      <c r="C423" s="118"/>
      <c r="D423" s="118"/>
      <c r="E423" s="118"/>
      <c r="F423" s="118"/>
      <c r="G423" s="118"/>
      <c r="H423" s="118"/>
      <c r="I423" s="18" t="str">
        <f t="shared" si="122"/>
        <v/>
      </c>
      <c r="J423" s="18" t="str">
        <f t="shared" si="123"/>
        <v/>
      </c>
      <c r="K423" s="118"/>
      <c r="L423" s="151"/>
      <c r="M423" s="151"/>
      <c r="N423" s="119"/>
      <c r="O423" s="120" t="str">
        <f t="shared" si="124"/>
        <v/>
      </c>
      <c r="P423" s="119"/>
      <c r="Q423" s="15" t="str">
        <f t="shared" si="113"/>
        <v/>
      </c>
      <c r="R423" s="15" t="str">
        <f>IF('2014 Quote Calculator'!$AB423="-","-",IF('2014 Quote Calculator'!$AB423="","",ROUNDUP(IF(OR('2014 Quote Calculator'!$E423=$CF$6,'2014 Quote Calculator'!$E423=$CG$6,'2014 Quote Calculator'!$E423=$CH$6,'2014 Quote Calculator'!$E423=$CI$6),'2014 Quote Calculator'!$AB423,(1-$L423)*'2014 Quote Calculator'!$AB423),2)))</f>
        <v/>
      </c>
      <c r="S423" s="15" t="str">
        <f t="shared" si="114"/>
        <v/>
      </c>
      <c r="T423" s="15" t="str">
        <f>IF('2014 Quote Calculator'!$AD423="-","-",IF('2014 Quote Calculator'!$AD423="","",ROUNDUP(IF(OR('2014 Quote Calculator'!$H423=$CF$6,'2014 Quote Calculator'!$H423=$CG$6,'2014 Quote Calculator'!$H423=$CH$6,'2014 Quote Calculator'!$H423=$CI$6),'2014 Quote Calculator'!$AD423,(1-$L423)*'2014 Quote Calculator'!$AD423),2)))</f>
        <v/>
      </c>
      <c r="U423" s="15" t="str">
        <f t="shared" si="115"/>
        <v/>
      </c>
      <c r="V423" s="132"/>
      <c r="W423" s="18" t="str">
        <f t="shared" si="116"/>
        <v/>
      </c>
      <c r="X423" s="18" t="str">
        <f t="shared" si="109"/>
        <v/>
      </c>
      <c r="Y423" s="18" t="str">
        <f t="shared" si="117"/>
        <v/>
      </c>
      <c r="Z423" s="18" t="str">
        <f t="shared" si="110"/>
        <v/>
      </c>
      <c r="AA423" s="18" t="str">
        <f t="shared" si="118"/>
        <v/>
      </c>
      <c r="AB423" s="15" t="str">
        <f t="shared" si="119"/>
        <v/>
      </c>
      <c r="AC423" s="15" t="str">
        <f t="shared" si="111"/>
        <v/>
      </c>
      <c r="AD423" s="15" t="str">
        <f t="shared" si="112"/>
        <v/>
      </c>
      <c r="AE423" s="121"/>
      <c r="AF423" s="8"/>
      <c r="AG423" s="13"/>
      <c r="AH423" s="13"/>
      <c r="AI423" s="13"/>
      <c r="AJ423" s="13"/>
      <c r="AO423" s="13"/>
      <c r="BR423" s="13"/>
      <c r="BS423" s="122"/>
      <c r="BT423" s="122"/>
      <c r="BX423" s="13"/>
      <c r="BY423" s="122"/>
      <c r="BZ423" s="122"/>
      <c r="CO423" s="136"/>
      <c r="CP423" s="137"/>
    </row>
    <row r="424" spans="1:94" s="123" customFormat="1" ht="31.5" customHeight="1" x14ac:dyDescent="0.25">
      <c r="A424" s="118"/>
      <c r="B424" s="118"/>
      <c r="C424" s="118"/>
      <c r="D424" s="118"/>
      <c r="E424" s="118"/>
      <c r="F424" s="118"/>
      <c r="G424" s="118"/>
      <c r="H424" s="118"/>
      <c r="I424" s="18" t="str">
        <f t="shared" si="122"/>
        <v/>
      </c>
      <c r="J424" s="18" t="str">
        <f t="shared" si="123"/>
        <v/>
      </c>
      <c r="K424" s="118"/>
      <c r="L424" s="151"/>
      <c r="M424" s="151"/>
      <c r="N424" s="119"/>
      <c r="O424" s="120" t="str">
        <f t="shared" si="124"/>
        <v/>
      </c>
      <c r="P424" s="119"/>
      <c r="Q424" s="15" t="str">
        <f t="shared" si="113"/>
        <v/>
      </c>
      <c r="R424" s="15" t="str">
        <f>IF('2014 Quote Calculator'!$AB424="-","-",IF('2014 Quote Calculator'!$AB424="","",ROUNDUP(IF(OR('2014 Quote Calculator'!$E424=$CF$6,'2014 Quote Calculator'!$E424=$CG$6,'2014 Quote Calculator'!$E424=$CH$6,'2014 Quote Calculator'!$E424=$CI$6),'2014 Quote Calculator'!$AB424,(1-$L424)*'2014 Quote Calculator'!$AB424),2)))</f>
        <v/>
      </c>
      <c r="S424" s="15" t="str">
        <f t="shared" si="114"/>
        <v/>
      </c>
      <c r="T424" s="15" t="str">
        <f>IF('2014 Quote Calculator'!$AD424="-","-",IF('2014 Quote Calculator'!$AD424="","",ROUNDUP(IF(OR('2014 Quote Calculator'!$H424=$CF$6,'2014 Quote Calculator'!$H424=$CG$6,'2014 Quote Calculator'!$H424=$CH$6,'2014 Quote Calculator'!$H424=$CI$6),'2014 Quote Calculator'!$AD424,(1-$L424)*'2014 Quote Calculator'!$AD424),2)))</f>
        <v/>
      </c>
      <c r="U424" s="15" t="str">
        <f t="shared" si="115"/>
        <v/>
      </c>
      <c r="V424" s="132"/>
      <c r="W424" s="18" t="str">
        <f t="shared" si="116"/>
        <v/>
      </c>
      <c r="X424" s="18" t="str">
        <f t="shared" si="109"/>
        <v/>
      </c>
      <c r="Y424" s="18" t="str">
        <f t="shared" si="117"/>
        <v/>
      </c>
      <c r="Z424" s="18" t="str">
        <f t="shared" si="110"/>
        <v/>
      </c>
      <c r="AA424" s="18" t="str">
        <f t="shared" si="118"/>
        <v/>
      </c>
      <c r="AB424" s="15" t="str">
        <f t="shared" si="119"/>
        <v/>
      </c>
      <c r="AC424" s="15" t="str">
        <f t="shared" si="111"/>
        <v/>
      </c>
      <c r="AD424" s="15" t="str">
        <f t="shared" si="112"/>
        <v/>
      </c>
      <c r="AE424" s="121"/>
      <c r="AF424" s="8"/>
      <c r="AG424" s="13"/>
      <c r="AH424" s="13"/>
      <c r="AI424" s="13"/>
      <c r="AJ424" s="13"/>
      <c r="AO424" s="13"/>
      <c r="BR424" s="13"/>
      <c r="BS424" s="122"/>
      <c r="BT424" s="122"/>
      <c r="BX424" s="13"/>
      <c r="BY424" s="122"/>
      <c r="BZ424" s="122"/>
      <c r="CO424" s="136"/>
      <c r="CP424" s="137"/>
    </row>
    <row r="425" spans="1:94" s="123" customFormat="1" ht="31.5" customHeight="1" x14ac:dyDescent="0.25">
      <c r="A425" s="118"/>
      <c r="B425" s="118"/>
      <c r="C425" s="118"/>
      <c r="D425" s="118"/>
      <c r="E425" s="118"/>
      <c r="F425" s="118"/>
      <c r="G425" s="118"/>
      <c r="H425" s="118"/>
      <c r="I425" s="18" t="str">
        <f t="shared" si="122"/>
        <v/>
      </c>
      <c r="J425" s="18" t="str">
        <f t="shared" si="123"/>
        <v/>
      </c>
      <c r="K425" s="118"/>
      <c r="L425" s="151"/>
      <c r="M425" s="151"/>
      <c r="N425" s="119"/>
      <c r="O425" s="120" t="str">
        <f t="shared" si="124"/>
        <v/>
      </c>
      <c r="P425" s="119"/>
      <c r="Q425" s="15" t="str">
        <f t="shared" si="113"/>
        <v/>
      </c>
      <c r="R425" s="15" t="str">
        <f>IF('2014 Quote Calculator'!$AB425="-","-",IF('2014 Quote Calculator'!$AB425="","",ROUNDUP(IF(OR('2014 Quote Calculator'!$E425=$CF$6,'2014 Quote Calculator'!$E425=$CG$6,'2014 Quote Calculator'!$E425=$CH$6,'2014 Quote Calculator'!$E425=$CI$6),'2014 Quote Calculator'!$AB425,(1-$L425)*'2014 Quote Calculator'!$AB425),2)))</f>
        <v/>
      </c>
      <c r="S425" s="15" t="str">
        <f t="shared" si="114"/>
        <v/>
      </c>
      <c r="T425" s="15" t="str">
        <f>IF('2014 Quote Calculator'!$AD425="-","-",IF('2014 Quote Calculator'!$AD425="","",ROUNDUP(IF(OR('2014 Quote Calculator'!$H425=$CF$6,'2014 Quote Calculator'!$H425=$CG$6,'2014 Quote Calculator'!$H425=$CH$6,'2014 Quote Calculator'!$H425=$CI$6),'2014 Quote Calculator'!$AD425,(1-$L425)*'2014 Quote Calculator'!$AD425),2)))</f>
        <v/>
      </c>
      <c r="U425" s="15" t="str">
        <f t="shared" si="115"/>
        <v/>
      </c>
      <c r="V425" s="132"/>
      <c r="W425" s="18" t="str">
        <f t="shared" si="116"/>
        <v/>
      </c>
      <c r="X425" s="18" t="str">
        <f t="shared" si="109"/>
        <v/>
      </c>
      <c r="Y425" s="18" t="str">
        <f t="shared" si="117"/>
        <v/>
      </c>
      <c r="Z425" s="18" t="str">
        <f t="shared" si="110"/>
        <v/>
      </c>
      <c r="AA425" s="18" t="str">
        <f t="shared" si="118"/>
        <v/>
      </c>
      <c r="AB425" s="15" t="str">
        <f t="shared" si="119"/>
        <v/>
      </c>
      <c r="AC425" s="15" t="str">
        <f t="shared" si="111"/>
        <v/>
      </c>
      <c r="AD425" s="15" t="str">
        <f t="shared" si="112"/>
        <v/>
      </c>
      <c r="AE425" s="121"/>
      <c r="AF425" s="8"/>
      <c r="AG425" s="13"/>
      <c r="AH425" s="13"/>
      <c r="AI425" s="13"/>
      <c r="AJ425" s="13"/>
      <c r="AO425" s="13"/>
      <c r="BR425" s="13"/>
      <c r="BS425" s="122"/>
      <c r="BT425" s="122"/>
      <c r="BX425" s="13"/>
      <c r="BY425" s="122"/>
      <c r="BZ425" s="122"/>
      <c r="CO425" s="136"/>
      <c r="CP425" s="137"/>
    </row>
    <row r="426" spans="1:94" s="123" customFormat="1" ht="31.5" customHeight="1" x14ac:dyDescent="0.25">
      <c r="A426" s="118"/>
      <c r="B426" s="118"/>
      <c r="C426" s="118"/>
      <c r="D426" s="118"/>
      <c r="E426" s="118"/>
      <c r="F426" s="118"/>
      <c r="G426" s="118"/>
      <c r="H426" s="118"/>
      <c r="I426" s="18" t="str">
        <f t="shared" si="122"/>
        <v/>
      </c>
      <c r="J426" s="18" t="str">
        <f t="shared" si="123"/>
        <v/>
      </c>
      <c r="K426" s="118"/>
      <c r="L426" s="151"/>
      <c r="M426" s="151"/>
      <c r="N426" s="119"/>
      <c r="O426" s="120" t="str">
        <f t="shared" si="124"/>
        <v/>
      </c>
      <c r="P426" s="119"/>
      <c r="Q426" s="15" t="str">
        <f t="shared" si="113"/>
        <v/>
      </c>
      <c r="R426" s="15" t="str">
        <f>IF('2014 Quote Calculator'!$AB426="-","-",IF('2014 Quote Calculator'!$AB426="","",ROUNDUP(IF(OR('2014 Quote Calculator'!$E426=$CF$6,'2014 Quote Calculator'!$E426=$CG$6,'2014 Quote Calculator'!$E426=$CH$6,'2014 Quote Calculator'!$E426=$CI$6),'2014 Quote Calculator'!$AB426,(1-$L426)*'2014 Quote Calculator'!$AB426),2)))</f>
        <v/>
      </c>
      <c r="S426" s="15" t="str">
        <f t="shared" si="114"/>
        <v/>
      </c>
      <c r="T426" s="15" t="str">
        <f>IF('2014 Quote Calculator'!$AD426="-","-",IF('2014 Quote Calculator'!$AD426="","",ROUNDUP(IF(OR('2014 Quote Calculator'!$H426=$CF$6,'2014 Quote Calculator'!$H426=$CG$6,'2014 Quote Calculator'!$H426=$CH$6,'2014 Quote Calculator'!$H426=$CI$6),'2014 Quote Calculator'!$AD426,(1-$L426)*'2014 Quote Calculator'!$AD426),2)))</f>
        <v/>
      </c>
      <c r="U426" s="15" t="str">
        <f t="shared" si="115"/>
        <v/>
      </c>
      <c r="V426" s="132"/>
      <c r="W426" s="18" t="str">
        <f t="shared" si="116"/>
        <v/>
      </c>
      <c r="X426" s="18" t="str">
        <f t="shared" si="109"/>
        <v/>
      </c>
      <c r="Y426" s="18" t="str">
        <f t="shared" si="117"/>
        <v/>
      </c>
      <c r="Z426" s="18" t="str">
        <f t="shared" si="110"/>
        <v/>
      </c>
      <c r="AA426" s="18" t="str">
        <f t="shared" si="118"/>
        <v/>
      </c>
      <c r="AB426" s="15" t="str">
        <f t="shared" si="119"/>
        <v/>
      </c>
      <c r="AC426" s="15" t="str">
        <f t="shared" si="111"/>
        <v/>
      </c>
      <c r="AD426" s="15" t="str">
        <f t="shared" si="112"/>
        <v/>
      </c>
      <c r="AE426" s="121"/>
      <c r="AF426" s="8"/>
      <c r="AG426" s="13"/>
      <c r="AH426" s="13"/>
      <c r="AI426" s="13"/>
      <c r="AJ426" s="13"/>
      <c r="AO426" s="13"/>
      <c r="BR426" s="13"/>
      <c r="BS426" s="122"/>
      <c r="BT426" s="122"/>
      <c r="BX426" s="13"/>
      <c r="BY426" s="122"/>
      <c r="BZ426" s="122"/>
      <c r="CO426" s="136"/>
      <c r="CP426" s="137"/>
    </row>
    <row r="427" spans="1:94" s="123" customFormat="1" ht="31.5" customHeight="1" x14ac:dyDescent="0.25">
      <c r="A427" s="118"/>
      <c r="B427" s="118"/>
      <c r="C427" s="118"/>
      <c r="D427" s="118"/>
      <c r="E427" s="118"/>
      <c r="F427" s="118"/>
      <c r="G427" s="118"/>
      <c r="H427" s="118"/>
      <c r="I427" s="18" t="str">
        <f t="shared" si="122"/>
        <v/>
      </c>
      <c r="J427" s="18" t="str">
        <f t="shared" si="123"/>
        <v/>
      </c>
      <c r="K427" s="118"/>
      <c r="L427" s="151"/>
      <c r="M427" s="151"/>
      <c r="N427" s="119"/>
      <c r="O427" s="120" t="str">
        <f t="shared" si="124"/>
        <v/>
      </c>
      <c r="P427" s="119"/>
      <c r="Q427" s="15" t="str">
        <f t="shared" si="113"/>
        <v/>
      </c>
      <c r="R427" s="15" t="str">
        <f>IF('2014 Quote Calculator'!$AB427="-","-",IF('2014 Quote Calculator'!$AB427="","",ROUNDUP(IF(OR('2014 Quote Calculator'!$E427=$CF$6,'2014 Quote Calculator'!$E427=$CG$6,'2014 Quote Calculator'!$E427=$CH$6,'2014 Quote Calculator'!$E427=$CI$6),'2014 Quote Calculator'!$AB427,(1-$L427)*'2014 Quote Calculator'!$AB427),2)))</f>
        <v/>
      </c>
      <c r="S427" s="15" t="str">
        <f t="shared" si="114"/>
        <v/>
      </c>
      <c r="T427" s="15" t="str">
        <f>IF('2014 Quote Calculator'!$AD427="-","-",IF('2014 Quote Calculator'!$AD427="","",ROUNDUP(IF(OR('2014 Quote Calculator'!$H427=$CF$6,'2014 Quote Calculator'!$H427=$CG$6,'2014 Quote Calculator'!$H427=$CH$6,'2014 Quote Calculator'!$H427=$CI$6),'2014 Quote Calculator'!$AD427,(1-$L427)*'2014 Quote Calculator'!$AD427),2)))</f>
        <v/>
      </c>
      <c r="U427" s="15" t="str">
        <f t="shared" si="115"/>
        <v/>
      </c>
      <c r="V427" s="132"/>
      <c r="W427" s="18" t="str">
        <f t="shared" si="116"/>
        <v/>
      </c>
      <c r="X427" s="18" t="str">
        <f t="shared" si="109"/>
        <v/>
      </c>
      <c r="Y427" s="18" t="str">
        <f t="shared" si="117"/>
        <v/>
      </c>
      <c r="Z427" s="18" t="str">
        <f t="shared" si="110"/>
        <v/>
      </c>
      <c r="AA427" s="18" t="str">
        <f t="shared" si="118"/>
        <v/>
      </c>
      <c r="AB427" s="15" t="str">
        <f t="shared" si="119"/>
        <v/>
      </c>
      <c r="AC427" s="15" t="str">
        <f t="shared" si="111"/>
        <v/>
      </c>
      <c r="AD427" s="15" t="str">
        <f t="shared" si="112"/>
        <v/>
      </c>
      <c r="AE427" s="121"/>
      <c r="AF427" s="8"/>
      <c r="AG427" s="13"/>
      <c r="AH427" s="13"/>
      <c r="AI427" s="13"/>
      <c r="AJ427" s="13"/>
      <c r="AO427" s="13"/>
      <c r="BR427" s="13"/>
      <c r="BS427" s="122"/>
      <c r="BT427" s="122"/>
      <c r="BX427" s="13"/>
      <c r="BY427" s="122"/>
      <c r="BZ427" s="122"/>
      <c r="CO427" s="136"/>
      <c r="CP427" s="137"/>
    </row>
    <row r="428" spans="1:94" s="123" customFormat="1" ht="31.5" customHeight="1" x14ac:dyDescent="0.25">
      <c r="A428" s="118"/>
      <c r="B428" s="118"/>
      <c r="C428" s="118"/>
      <c r="D428" s="118"/>
      <c r="E428" s="118"/>
      <c r="F428" s="118"/>
      <c r="G428" s="118"/>
      <c r="H428" s="118"/>
      <c r="I428" s="18" t="str">
        <f t="shared" si="122"/>
        <v/>
      </c>
      <c r="J428" s="18" t="str">
        <f t="shared" si="123"/>
        <v/>
      </c>
      <c r="K428" s="118"/>
      <c r="L428" s="151"/>
      <c r="M428" s="151"/>
      <c r="N428" s="119"/>
      <c r="O428" s="120" t="str">
        <f t="shared" si="124"/>
        <v/>
      </c>
      <c r="P428" s="119"/>
      <c r="Q428" s="15" t="str">
        <f t="shared" si="113"/>
        <v/>
      </c>
      <c r="R428" s="15" t="str">
        <f>IF('2014 Quote Calculator'!$AB428="-","-",IF('2014 Quote Calculator'!$AB428="","",ROUNDUP(IF(OR('2014 Quote Calculator'!$E428=$CF$6,'2014 Quote Calculator'!$E428=$CG$6,'2014 Quote Calculator'!$E428=$CH$6,'2014 Quote Calculator'!$E428=$CI$6),'2014 Quote Calculator'!$AB428,(1-$L428)*'2014 Quote Calculator'!$AB428),2)))</f>
        <v/>
      </c>
      <c r="S428" s="15" t="str">
        <f t="shared" si="114"/>
        <v/>
      </c>
      <c r="T428" s="15" t="str">
        <f>IF('2014 Quote Calculator'!$AD428="-","-",IF('2014 Quote Calculator'!$AD428="","",ROUNDUP(IF(OR('2014 Quote Calculator'!$H428=$CF$6,'2014 Quote Calculator'!$H428=$CG$6,'2014 Quote Calculator'!$H428=$CH$6,'2014 Quote Calculator'!$H428=$CI$6),'2014 Quote Calculator'!$AD428,(1-$L428)*'2014 Quote Calculator'!$AD428),2)))</f>
        <v/>
      </c>
      <c r="U428" s="15" t="str">
        <f t="shared" si="115"/>
        <v/>
      </c>
      <c r="V428" s="132"/>
      <c r="W428" s="18" t="str">
        <f t="shared" si="116"/>
        <v/>
      </c>
      <c r="X428" s="18" t="str">
        <f t="shared" si="109"/>
        <v/>
      </c>
      <c r="Y428" s="18" t="str">
        <f t="shared" si="117"/>
        <v/>
      </c>
      <c r="Z428" s="18" t="str">
        <f t="shared" si="110"/>
        <v/>
      </c>
      <c r="AA428" s="18" t="str">
        <f t="shared" si="118"/>
        <v/>
      </c>
      <c r="AB428" s="15" t="str">
        <f t="shared" si="119"/>
        <v/>
      </c>
      <c r="AC428" s="15" t="str">
        <f t="shared" si="111"/>
        <v/>
      </c>
      <c r="AD428" s="15" t="str">
        <f t="shared" si="112"/>
        <v/>
      </c>
      <c r="AE428" s="121"/>
      <c r="AF428" s="8"/>
      <c r="AG428" s="13"/>
      <c r="AH428" s="13"/>
      <c r="AI428" s="13"/>
      <c r="AJ428" s="13"/>
      <c r="AO428" s="13"/>
      <c r="BR428" s="13"/>
      <c r="BS428" s="122"/>
      <c r="BT428" s="122"/>
      <c r="BX428" s="13"/>
      <c r="BY428" s="122"/>
      <c r="BZ428" s="122"/>
      <c r="CO428" s="136"/>
      <c r="CP428" s="137"/>
    </row>
    <row r="429" spans="1:94" s="123" customFormat="1" ht="31.5" customHeight="1" x14ac:dyDescent="0.25">
      <c r="A429" s="118"/>
      <c r="B429" s="118"/>
      <c r="C429" s="118"/>
      <c r="D429" s="118"/>
      <c r="E429" s="118"/>
      <c r="F429" s="118"/>
      <c r="G429" s="118"/>
      <c r="H429" s="118"/>
      <c r="I429" s="18" t="str">
        <f t="shared" si="122"/>
        <v/>
      </c>
      <c r="J429" s="18" t="str">
        <f t="shared" si="123"/>
        <v/>
      </c>
      <c r="K429" s="118"/>
      <c r="L429" s="151"/>
      <c r="M429" s="151"/>
      <c r="N429" s="119"/>
      <c r="O429" s="120" t="str">
        <f t="shared" si="124"/>
        <v/>
      </c>
      <c r="P429" s="119"/>
      <c r="Q429" s="15" t="str">
        <f t="shared" si="113"/>
        <v/>
      </c>
      <c r="R429" s="15" t="str">
        <f>IF('2014 Quote Calculator'!$AB429="-","-",IF('2014 Quote Calculator'!$AB429="","",ROUNDUP(IF(OR('2014 Quote Calculator'!$E429=$CF$6,'2014 Quote Calculator'!$E429=$CG$6,'2014 Quote Calculator'!$E429=$CH$6,'2014 Quote Calculator'!$E429=$CI$6),'2014 Quote Calculator'!$AB429,(1-$L429)*'2014 Quote Calculator'!$AB429),2)))</f>
        <v/>
      </c>
      <c r="S429" s="15" t="str">
        <f t="shared" si="114"/>
        <v/>
      </c>
      <c r="T429" s="15" t="str">
        <f>IF('2014 Quote Calculator'!$AD429="-","-",IF('2014 Quote Calculator'!$AD429="","",ROUNDUP(IF(OR('2014 Quote Calculator'!$H429=$CF$6,'2014 Quote Calculator'!$H429=$CG$6,'2014 Quote Calculator'!$H429=$CH$6,'2014 Quote Calculator'!$H429=$CI$6),'2014 Quote Calculator'!$AD429,(1-$L429)*'2014 Quote Calculator'!$AD429),2)))</f>
        <v/>
      </c>
      <c r="U429" s="15" t="str">
        <f t="shared" si="115"/>
        <v/>
      </c>
      <c r="V429" s="132"/>
      <c r="W429" s="18" t="str">
        <f t="shared" si="116"/>
        <v/>
      </c>
      <c r="X429" s="18" t="str">
        <f t="shared" si="109"/>
        <v/>
      </c>
      <c r="Y429" s="18" t="str">
        <f t="shared" si="117"/>
        <v/>
      </c>
      <c r="Z429" s="18" t="str">
        <f t="shared" si="110"/>
        <v/>
      </c>
      <c r="AA429" s="18" t="str">
        <f t="shared" si="118"/>
        <v/>
      </c>
      <c r="AB429" s="15" t="str">
        <f t="shared" si="119"/>
        <v/>
      </c>
      <c r="AC429" s="15" t="str">
        <f t="shared" si="111"/>
        <v/>
      </c>
      <c r="AD429" s="15" t="str">
        <f t="shared" si="112"/>
        <v/>
      </c>
      <c r="AE429" s="121"/>
      <c r="AF429" s="8"/>
      <c r="AG429" s="13"/>
      <c r="AH429" s="13"/>
      <c r="AI429" s="13"/>
      <c r="AJ429" s="13"/>
      <c r="AO429" s="13"/>
      <c r="BR429" s="13"/>
      <c r="BS429" s="122"/>
      <c r="BT429" s="122"/>
      <c r="BX429" s="13"/>
      <c r="BY429" s="122"/>
      <c r="BZ429" s="122"/>
      <c r="CO429" s="136"/>
      <c r="CP429" s="137"/>
    </row>
    <row r="430" spans="1:94" s="123" customFormat="1" ht="31.5" customHeight="1" x14ac:dyDescent="0.25">
      <c r="A430" s="118"/>
      <c r="B430" s="118"/>
      <c r="C430" s="118"/>
      <c r="D430" s="118"/>
      <c r="E430" s="118"/>
      <c r="F430" s="118"/>
      <c r="G430" s="118"/>
      <c r="H430" s="118"/>
      <c r="I430" s="18" t="str">
        <f t="shared" si="122"/>
        <v/>
      </c>
      <c r="J430" s="18" t="str">
        <f t="shared" si="123"/>
        <v/>
      </c>
      <c r="K430" s="118"/>
      <c r="L430" s="151"/>
      <c r="M430" s="151"/>
      <c r="N430" s="119"/>
      <c r="O430" s="120" t="str">
        <f t="shared" si="124"/>
        <v/>
      </c>
      <c r="P430" s="119"/>
      <c r="Q430" s="15" t="str">
        <f t="shared" si="113"/>
        <v/>
      </c>
      <c r="R430" s="15" t="str">
        <f>IF('2014 Quote Calculator'!$AB430="-","-",IF('2014 Quote Calculator'!$AB430="","",ROUNDUP(IF(OR('2014 Quote Calculator'!$E430=$CF$6,'2014 Quote Calculator'!$E430=$CG$6,'2014 Quote Calculator'!$E430=$CH$6,'2014 Quote Calculator'!$E430=$CI$6),'2014 Quote Calculator'!$AB430,(1-$L430)*'2014 Quote Calculator'!$AB430),2)))</f>
        <v/>
      </c>
      <c r="S430" s="15" t="str">
        <f t="shared" si="114"/>
        <v/>
      </c>
      <c r="T430" s="15" t="str">
        <f>IF('2014 Quote Calculator'!$AD430="-","-",IF('2014 Quote Calculator'!$AD430="","",ROUNDUP(IF(OR('2014 Quote Calculator'!$H430=$CF$6,'2014 Quote Calculator'!$H430=$CG$6,'2014 Quote Calculator'!$H430=$CH$6,'2014 Quote Calculator'!$H430=$CI$6),'2014 Quote Calculator'!$AD430,(1-$L430)*'2014 Quote Calculator'!$AD430),2)))</f>
        <v/>
      </c>
      <c r="U430" s="15" t="str">
        <f t="shared" si="115"/>
        <v/>
      </c>
      <c r="V430" s="132"/>
      <c r="W430" s="18" t="str">
        <f t="shared" si="116"/>
        <v/>
      </c>
      <c r="X430" s="18" t="str">
        <f t="shared" si="109"/>
        <v/>
      </c>
      <c r="Y430" s="18" t="str">
        <f t="shared" si="117"/>
        <v/>
      </c>
      <c r="Z430" s="18" t="str">
        <f t="shared" si="110"/>
        <v/>
      </c>
      <c r="AA430" s="18" t="str">
        <f t="shared" si="118"/>
        <v/>
      </c>
      <c r="AB430" s="15" t="str">
        <f t="shared" si="119"/>
        <v/>
      </c>
      <c r="AC430" s="15" t="str">
        <f t="shared" si="111"/>
        <v/>
      </c>
      <c r="AD430" s="15" t="str">
        <f t="shared" si="112"/>
        <v/>
      </c>
      <c r="AE430" s="121"/>
      <c r="AF430" s="8"/>
      <c r="AG430" s="13"/>
      <c r="AH430" s="13"/>
      <c r="AI430" s="13"/>
      <c r="AJ430" s="13"/>
      <c r="AO430" s="13"/>
      <c r="BR430" s="13"/>
      <c r="BS430" s="122"/>
      <c r="BT430" s="122"/>
      <c r="BX430" s="13"/>
      <c r="BY430" s="122"/>
      <c r="BZ430" s="122"/>
      <c r="CO430" s="136"/>
      <c r="CP430" s="137"/>
    </row>
    <row r="431" spans="1:94" s="123" customFormat="1" ht="31.5" customHeight="1" x14ac:dyDescent="0.25">
      <c r="A431" s="118"/>
      <c r="B431" s="118"/>
      <c r="C431" s="118"/>
      <c r="D431" s="118"/>
      <c r="E431" s="118"/>
      <c r="F431" s="118"/>
      <c r="G431" s="118"/>
      <c r="H431" s="118"/>
      <c r="I431" s="18" t="str">
        <f t="shared" si="122"/>
        <v/>
      </c>
      <c r="J431" s="18" t="str">
        <f t="shared" si="123"/>
        <v/>
      </c>
      <c r="K431" s="118"/>
      <c r="L431" s="151"/>
      <c r="M431" s="151"/>
      <c r="N431" s="119"/>
      <c r="O431" s="120" t="str">
        <f t="shared" si="124"/>
        <v/>
      </c>
      <c r="P431" s="119"/>
      <c r="Q431" s="15" t="str">
        <f t="shared" si="113"/>
        <v/>
      </c>
      <c r="R431" s="15" t="str">
        <f>IF('2014 Quote Calculator'!$AB431="-","-",IF('2014 Quote Calculator'!$AB431="","",ROUNDUP(IF(OR('2014 Quote Calculator'!$E431=$CF$6,'2014 Quote Calculator'!$E431=$CG$6,'2014 Quote Calculator'!$E431=$CH$6,'2014 Quote Calculator'!$E431=$CI$6),'2014 Quote Calculator'!$AB431,(1-$L431)*'2014 Quote Calculator'!$AB431),2)))</f>
        <v/>
      </c>
      <c r="S431" s="15" t="str">
        <f t="shared" si="114"/>
        <v/>
      </c>
      <c r="T431" s="15" t="str">
        <f>IF('2014 Quote Calculator'!$AD431="-","-",IF('2014 Quote Calculator'!$AD431="","",ROUNDUP(IF(OR('2014 Quote Calculator'!$H431=$CF$6,'2014 Quote Calculator'!$H431=$CG$6,'2014 Quote Calculator'!$H431=$CH$6,'2014 Quote Calculator'!$H431=$CI$6),'2014 Quote Calculator'!$AD431,(1-$L431)*'2014 Quote Calculator'!$AD431),2)))</f>
        <v/>
      </c>
      <c r="U431" s="15" t="str">
        <f t="shared" si="115"/>
        <v/>
      </c>
      <c r="V431" s="132"/>
      <c r="W431" s="18" t="str">
        <f t="shared" si="116"/>
        <v/>
      </c>
      <c r="X431" s="18" t="str">
        <f t="shared" si="109"/>
        <v/>
      </c>
      <c r="Y431" s="18" t="str">
        <f t="shared" si="117"/>
        <v/>
      </c>
      <c r="Z431" s="18" t="str">
        <f t="shared" si="110"/>
        <v/>
      </c>
      <c r="AA431" s="18" t="str">
        <f t="shared" si="118"/>
        <v/>
      </c>
      <c r="AB431" s="15" t="str">
        <f t="shared" si="119"/>
        <v/>
      </c>
      <c r="AC431" s="15" t="str">
        <f t="shared" si="111"/>
        <v/>
      </c>
      <c r="AD431" s="15" t="str">
        <f t="shared" si="112"/>
        <v/>
      </c>
      <c r="AE431" s="121"/>
      <c r="AF431" s="8"/>
      <c r="AG431" s="13"/>
      <c r="AH431" s="13"/>
      <c r="AI431" s="13"/>
      <c r="AJ431" s="13"/>
      <c r="AO431" s="13"/>
      <c r="BR431" s="13"/>
      <c r="BS431" s="122"/>
      <c r="BT431" s="122"/>
      <c r="BX431" s="13"/>
      <c r="BY431" s="122"/>
      <c r="BZ431" s="122"/>
      <c r="CO431" s="136"/>
      <c r="CP431" s="137"/>
    </row>
    <row r="432" spans="1:94" s="123" customFormat="1" ht="31.5" customHeight="1" x14ac:dyDescent="0.25">
      <c r="A432" s="118"/>
      <c r="B432" s="118"/>
      <c r="C432" s="118"/>
      <c r="D432" s="118"/>
      <c r="E432" s="118"/>
      <c r="F432" s="118"/>
      <c r="G432" s="118"/>
      <c r="H432" s="118"/>
      <c r="I432" s="18" t="str">
        <f t="shared" si="122"/>
        <v/>
      </c>
      <c r="J432" s="18" t="str">
        <f t="shared" si="123"/>
        <v/>
      </c>
      <c r="K432" s="118"/>
      <c r="L432" s="151"/>
      <c r="M432" s="151"/>
      <c r="N432" s="119"/>
      <c r="O432" s="120" t="str">
        <f t="shared" si="124"/>
        <v/>
      </c>
      <c r="P432" s="119"/>
      <c r="Q432" s="15" t="str">
        <f t="shared" si="113"/>
        <v/>
      </c>
      <c r="R432" s="15" t="str">
        <f>IF('2014 Quote Calculator'!$AB432="-","-",IF('2014 Quote Calculator'!$AB432="","",ROUNDUP(IF(OR('2014 Quote Calculator'!$E432=$CF$6,'2014 Quote Calculator'!$E432=$CG$6,'2014 Quote Calculator'!$E432=$CH$6,'2014 Quote Calculator'!$E432=$CI$6),'2014 Quote Calculator'!$AB432,(1-$L432)*'2014 Quote Calculator'!$AB432),2)))</f>
        <v/>
      </c>
      <c r="S432" s="15" t="str">
        <f t="shared" si="114"/>
        <v/>
      </c>
      <c r="T432" s="15" t="str">
        <f>IF('2014 Quote Calculator'!$AD432="-","-",IF('2014 Quote Calculator'!$AD432="","",ROUNDUP(IF(OR('2014 Quote Calculator'!$H432=$CF$6,'2014 Quote Calculator'!$H432=$CG$6,'2014 Quote Calculator'!$H432=$CH$6,'2014 Quote Calculator'!$H432=$CI$6),'2014 Quote Calculator'!$AD432,(1-$L432)*'2014 Quote Calculator'!$AD432),2)))</f>
        <v/>
      </c>
      <c r="U432" s="15" t="str">
        <f t="shared" si="115"/>
        <v/>
      </c>
      <c r="V432" s="132"/>
      <c r="W432" s="18" t="str">
        <f t="shared" si="116"/>
        <v/>
      </c>
      <c r="X432" s="18" t="str">
        <f t="shared" si="109"/>
        <v/>
      </c>
      <c r="Y432" s="18" t="str">
        <f t="shared" si="117"/>
        <v/>
      </c>
      <c r="Z432" s="18" t="str">
        <f t="shared" si="110"/>
        <v/>
      </c>
      <c r="AA432" s="18" t="str">
        <f t="shared" si="118"/>
        <v/>
      </c>
      <c r="AB432" s="15" t="str">
        <f t="shared" si="119"/>
        <v/>
      </c>
      <c r="AC432" s="15" t="str">
        <f t="shared" si="111"/>
        <v/>
      </c>
      <c r="AD432" s="15" t="str">
        <f t="shared" si="112"/>
        <v/>
      </c>
      <c r="AE432" s="121"/>
      <c r="AF432" s="8"/>
      <c r="AG432" s="13"/>
      <c r="AH432" s="13"/>
      <c r="AI432" s="13"/>
      <c r="AJ432" s="13"/>
      <c r="AO432" s="13"/>
      <c r="BR432" s="13"/>
      <c r="BS432" s="122"/>
      <c r="BT432" s="122"/>
      <c r="BX432" s="13"/>
      <c r="BY432" s="122"/>
      <c r="BZ432" s="122"/>
      <c r="CO432" s="136"/>
      <c r="CP432" s="137"/>
    </row>
    <row r="433" spans="1:94" s="123" customFormat="1" ht="31.5" customHeight="1" x14ac:dyDescent="0.25">
      <c r="A433" s="118"/>
      <c r="B433" s="118"/>
      <c r="C433" s="118"/>
      <c r="D433" s="118"/>
      <c r="E433" s="118"/>
      <c r="F433" s="118"/>
      <c r="G433" s="118"/>
      <c r="H433" s="118"/>
      <c r="I433" s="18" t="str">
        <f t="shared" si="122"/>
        <v/>
      </c>
      <c r="J433" s="18" t="str">
        <f t="shared" si="123"/>
        <v/>
      </c>
      <c r="K433" s="118"/>
      <c r="L433" s="151"/>
      <c r="M433" s="151"/>
      <c r="N433" s="119"/>
      <c r="O433" s="120" t="str">
        <f t="shared" si="124"/>
        <v/>
      </c>
      <c r="P433" s="119"/>
      <c r="Q433" s="15" t="str">
        <f t="shared" si="113"/>
        <v/>
      </c>
      <c r="R433" s="15" t="str">
        <f>IF('2014 Quote Calculator'!$AB433="-","-",IF('2014 Quote Calculator'!$AB433="","",ROUNDUP(IF(OR('2014 Quote Calculator'!$E433=$CF$6,'2014 Quote Calculator'!$E433=$CG$6,'2014 Quote Calculator'!$E433=$CH$6,'2014 Quote Calculator'!$E433=$CI$6),'2014 Quote Calculator'!$AB433,(1-$L433)*'2014 Quote Calculator'!$AB433),2)))</f>
        <v/>
      </c>
      <c r="S433" s="15" t="str">
        <f t="shared" si="114"/>
        <v/>
      </c>
      <c r="T433" s="15" t="str">
        <f>IF('2014 Quote Calculator'!$AD433="-","-",IF('2014 Quote Calculator'!$AD433="","",ROUNDUP(IF(OR('2014 Quote Calculator'!$H433=$CF$6,'2014 Quote Calculator'!$H433=$CG$6,'2014 Quote Calculator'!$H433=$CH$6,'2014 Quote Calculator'!$H433=$CI$6),'2014 Quote Calculator'!$AD433,(1-$L433)*'2014 Quote Calculator'!$AD433),2)))</f>
        <v/>
      </c>
      <c r="U433" s="15" t="str">
        <f t="shared" si="115"/>
        <v/>
      </c>
      <c r="V433" s="132"/>
      <c r="W433" s="18" t="str">
        <f t="shared" si="116"/>
        <v/>
      </c>
      <c r="X433" s="18" t="str">
        <f t="shared" si="109"/>
        <v/>
      </c>
      <c r="Y433" s="18" t="str">
        <f t="shared" si="117"/>
        <v/>
      </c>
      <c r="Z433" s="18" t="str">
        <f t="shared" si="110"/>
        <v/>
      </c>
      <c r="AA433" s="18" t="str">
        <f t="shared" si="118"/>
        <v/>
      </c>
      <c r="AB433" s="15" t="str">
        <f t="shared" si="119"/>
        <v/>
      </c>
      <c r="AC433" s="15" t="str">
        <f t="shared" si="111"/>
        <v/>
      </c>
      <c r="AD433" s="15" t="str">
        <f t="shared" si="112"/>
        <v/>
      </c>
      <c r="AE433" s="121"/>
      <c r="AF433" s="8"/>
      <c r="AG433" s="13"/>
      <c r="AH433" s="13"/>
      <c r="AI433" s="13"/>
      <c r="AJ433" s="13"/>
      <c r="AO433" s="13"/>
      <c r="BR433" s="13"/>
      <c r="BS433" s="122"/>
      <c r="BT433" s="122"/>
      <c r="BX433" s="13"/>
      <c r="BY433" s="122"/>
      <c r="BZ433" s="122"/>
      <c r="CO433" s="136"/>
      <c r="CP433" s="137"/>
    </row>
    <row r="434" spans="1:94" s="123" customFormat="1" ht="31.5" customHeight="1" x14ac:dyDescent="0.25">
      <c r="A434" s="118"/>
      <c r="B434" s="118"/>
      <c r="C434" s="118"/>
      <c r="D434" s="118"/>
      <c r="E434" s="118"/>
      <c r="F434" s="118"/>
      <c r="G434" s="118"/>
      <c r="H434" s="118"/>
      <c r="I434" s="18" t="str">
        <f t="shared" si="122"/>
        <v/>
      </c>
      <c r="J434" s="18" t="str">
        <f t="shared" si="123"/>
        <v/>
      </c>
      <c r="K434" s="118"/>
      <c r="L434" s="151"/>
      <c r="M434" s="151"/>
      <c r="N434" s="119"/>
      <c r="O434" s="120" t="str">
        <f t="shared" si="124"/>
        <v/>
      </c>
      <c r="P434" s="119"/>
      <c r="Q434" s="15" t="str">
        <f t="shared" si="113"/>
        <v/>
      </c>
      <c r="R434" s="15" t="str">
        <f>IF('2014 Quote Calculator'!$AB434="-","-",IF('2014 Quote Calculator'!$AB434="","",ROUNDUP(IF(OR('2014 Quote Calculator'!$E434=$CF$6,'2014 Quote Calculator'!$E434=$CG$6,'2014 Quote Calculator'!$E434=$CH$6,'2014 Quote Calculator'!$E434=$CI$6),'2014 Quote Calculator'!$AB434,(1-$L434)*'2014 Quote Calculator'!$AB434),2)))</f>
        <v/>
      </c>
      <c r="S434" s="15" t="str">
        <f t="shared" si="114"/>
        <v/>
      </c>
      <c r="T434" s="15" t="str">
        <f>IF('2014 Quote Calculator'!$AD434="-","-",IF('2014 Quote Calculator'!$AD434="","",ROUNDUP(IF(OR('2014 Quote Calculator'!$H434=$CF$6,'2014 Quote Calculator'!$H434=$CG$6,'2014 Quote Calculator'!$H434=$CH$6,'2014 Quote Calculator'!$H434=$CI$6),'2014 Quote Calculator'!$AD434,(1-$L434)*'2014 Quote Calculator'!$AD434),2)))</f>
        <v/>
      </c>
      <c r="U434" s="15" t="str">
        <f t="shared" si="115"/>
        <v/>
      </c>
      <c r="V434" s="132"/>
      <c r="W434" s="18" t="str">
        <f t="shared" si="116"/>
        <v/>
      </c>
      <c r="X434" s="18" t="str">
        <f t="shared" si="109"/>
        <v/>
      </c>
      <c r="Y434" s="18" t="str">
        <f t="shared" si="117"/>
        <v/>
      </c>
      <c r="Z434" s="18" t="str">
        <f t="shared" si="110"/>
        <v/>
      </c>
      <c r="AA434" s="18" t="str">
        <f t="shared" si="118"/>
        <v/>
      </c>
      <c r="AB434" s="15" t="str">
        <f t="shared" si="119"/>
        <v/>
      </c>
      <c r="AC434" s="15" t="str">
        <f t="shared" si="111"/>
        <v/>
      </c>
      <c r="AD434" s="15" t="str">
        <f t="shared" si="112"/>
        <v/>
      </c>
      <c r="AE434" s="121"/>
      <c r="AF434" s="8"/>
      <c r="AG434" s="13"/>
      <c r="AH434" s="13"/>
      <c r="AI434" s="13"/>
      <c r="AJ434" s="13"/>
      <c r="AO434" s="13"/>
      <c r="BR434" s="13"/>
      <c r="BS434" s="122"/>
      <c r="BT434" s="122"/>
      <c r="BX434" s="13"/>
      <c r="BY434" s="122"/>
      <c r="BZ434" s="122"/>
      <c r="CO434" s="136"/>
      <c r="CP434" s="137"/>
    </row>
    <row r="435" spans="1:94" s="123" customFormat="1" ht="31.5" customHeight="1" x14ac:dyDescent="0.25">
      <c r="A435" s="118"/>
      <c r="B435" s="118"/>
      <c r="C435" s="118"/>
      <c r="D435" s="118"/>
      <c r="E435" s="118"/>
      <c r="F435" s="118"/>
      <c r="G435" s="118"/>
      <c r="H435" s="118"/>
      <c r="I435" s="18" t="str">
        <f t="shared" si="122"/>
        <v/>
      </c>
      <c r="J435" s="18" t="str">
        <f t="shared" si="123"/>
        <v/>
      </c>
      <c r="K435" s="118"/>
      <c r="L435" s="151"/>
      <c r="M435" s="151"/>
      <c r="N435" s="119"/>
      <c r="O435" s="120" t="str">
        <f t="shared" si="124"/>
        <v/>
      </c>
      <c r="P435" s="119"/>
      <c r="Q435" s="15" t="str">
        <f t="shared" si="113"/>
        <v/>
      </c>
      <c r="R435" s="15" t="str">
        <f>IF('2014 Quote Calculator'!$AB435="-","-",IF('2014 Quote Calculator'!$AB435="","",ROUNDUP(IF(OR('2014 Quote Calculator'!$E435=$CF$6,'2014 Quote Calculator'!$E435=$CG$6,'2014 Quote Calculator'!$E435=$CH$6,'2014 Quote Calculator'!$E435=$CI$6),'2014 Quote Calculator'!$AB435,(1-$L435)*'2014 Quote Calculator'!$AB435),2)))</f>
        <v/>
      </c>
      <c r="S435" s="15" t="str">
        <f t="shared" si="114"/>
        <v/>
      </c>
      <c r="T435" s="15" t="str">
        <f>IF('2014 Quote Calculator'!$AD435="-","-",IF('2014 Quote Calculator'!$AD435="","",ROUNDUP(IF(OR('2014 Quote Calculator'!$H435=$CF$6,'2014 Quote Calculator'!$H435=$CG$6,'2014 Quote Calculator'!$H435=$CH$6,'2014 Quote Calculator'!$H435=$CI$6),'2014 Quote Calculator'!$AD435,(1-$L435)*'2014 Quote Calculator'!$AD435),2)))</f>
        <v/>
      </c>
      <c r="U435" s="15" t="str">
        <f t="shared" si="115"/>
        <v/>
      </c>
      <c r="V435" s="132"/>
      <c r="W435" s="18" t="str">
        <f t="shared" si="116"/>
        <v/>
      </c>
      <c r="X435" s="18" t="str">
        <f t="shared" si="109"/>
        <v/>
      </c>
      <c r="Y435" s="18" t="str">
        <f t="shared" si="117"/>
        <v/>
      </c>
      <c r="Z435" s="18" t="str">
        <f t="shared" si="110"/>
        <v/>
      </c>
      <c r="AA435" s="18" t="str">
        <f t="shared" si="118"/>
        <v/>
      </c>
      <c r="AB435" s="15" t="str">
        <f t="shared" si="119"/>
        <v/>
      </c>
      <c r="AC435" s="15" t="str">
        <f t="shared" si="111"/>
        <v/>
      </c>
      <c r="AD435" s="15" t="str">
        <f t="shared" si="112"/>
        <v/>
      </c>
      <c r="AE435" s="121"/>
      <c r="AF435" s="8"/>
      <c r="AG435" s="13"/>
      <c r="AH435" s="13"/>
      <c r="AI435" s="13"/>
      <c r="AJ435" s="13"/>
      <c r="AO435" s="13"/>
      <c r="BR435" s="13"/>
      <c r="BS435" s="122"/>
      <c r="BT435" s="122"/>
      <c r="BX435" s="13"/>
      <c r="BY435" s="122"/>
      <c r="BZ435" s="122"/>
      <c r="CO435" s="136"/>
      <c r="CP435" s="137"/>
    </row>
    <row r="436" spans="1:94" s="123" customFormat="1" ht="31.5" customHeight="1" x14ac:dyDescent="0.25">
      <c r="A436" s="118"/>
      <c r="B436" s="118"/>
      <c r="C436" s="118"/>
      <c r="D436" s="118"/>
      <c r="E436" s="118"/>
      <c r="F436" s="118"/>
      <c r="G436" s="118"/>
      <c r="H436" s="118"/>
      <c r="I436" s="18" t="str">
        <f t="shared" si="122"/>
        <v/>
      </c>
      <c r="J436" s="18" t="str">
        <f t="shared" si="123"/>
        <v/>
      </c>
      <c r="K436" s="118"/>
      <c r="L436" s="151"/>
      <c r="M436" s="151"/>
      <c r="N436" s="119"/>
      <c r="O436" s="120" t="str">
        <f t="shared" si="124"/>
        <v/>
      </c>
      <c r="P436" s="119"/>
      <c r="Q436" s="15" t="str">
        <f t="shared" si="113"/>
        <v/>
      </c>
      <c r="R436" s="15" t="str">
        <f>IF('2014 Quote Calculator'!$AB436="-","-",IF('2014 Quote Calculator'!$AB436="","",ROUNDUP(IF(OR('2014 Quote Calculator'!$E436=$CF$6,'2014 Quote Calculator'!$E436=$CG$6,'2014 Quote Calculator'!$E436=$CH$6,'2014 Quote Calculator'!$E436=$CI$6),'2014 Quote Calculator'!$AB436,(1-$L436)*'2014 Quote Calculator'!$AB436),2)))</f>
        <v/>
      </c>
      <c r="S436" s="15" t="str">
        <f t="shared" si="114"/>
        <v/>
      </c>
      <c r="T436" s="15" t="str">
        <f>IF('2014 Quote Calculator'!$AD436="-","-",IF('2014 Quote Calculator'!$AD436="","",ROUNDUP(IF(OR('2014 Quote Calculator'!$H436=$CF$6,'2014 Quote Calculator'!$H436=$CG$6,'2014 Quote Calculator'!$H436=$CH$6,'2014 Quote Calculator'!$H436=$CI$6),'2014 Quote Calculator'!$AD436,(1-$L436)*'2014 Quote Calculator'!$AD436),2)))</f>
        <v/>
      </c>
      <c r="U436" s="15" t="str">
        <f t="shared" si="115"/>
        <v/>
      </c>
      <c r="V436" s="132"/>
      <c r="W436" s="18" t="str">
        <f t="shared" si="116"/>
        <v/>
      </c>
      <c r="X436" s="18" t="str">
        <f t="shared" si="109"/>
        <v/>
      </c>
      <c r="Y436" s="18" t="str">
        <f t="shared" si="117"/>
        <v/>
      </c>
      <c r="Z436" s="18" t="str">
        <f t="shared" si="110"/>
        <v/>
      </c>
      <c r="AA436" s="18" t="str">
        <f t="shared" si="118"/>
        <v/>
      </c>
      <c r="AB436" s="15" t="str">
        <f t="shared" si="119"/>
        <v/>
      </c>
      <c r="AC436" s="15" t="str">
        <f t="shared" si="111"/>
        <v/>
      </c>
      <c r="AD436" s="15" t="str">
        <f t="shared" si="112"/>
        <v/>
      </c>
      <c r="AE436" s="121"/>
      <c r="AF436" s="8"/>
      <c r="AG436" s="13"/>
      <c r="AH436" s="13"/>
      <c r="AI436" s="13"/>
      <c r="AJ436" s="13"/>
      <c r="AO436" s="13"/>
      <c r="BR436" s="13"/>
      <c r="BS436" s="122"/>
      <c r="BT436" s="122"/>
      <c r="BX436" s="13"/>
      <c r="BY436" s="122"/>
      <c r="BZ436" s="122"/>
      <c r="CO436" s="136"/>
      <c r="CP436" s="137"/>
    </row>
    <row r="437" spans="1:94" s="123" customFormat="1" ht="31.5" customHeight="1" x14ac:dyDescent="0.25">
      <c r="A437" s="118"/>
      <c r="B437" s="118"/>
      <c r="C437" s="118"/>
      <c r="D437" s="118"/>
      <c r="E437" s="118"/>
      <c r="F437" s="118"/>
      <c r="G437" s="118"/>
      <c r="H437" s="118"/>
      <c r="I437" s="18" t="str">
        <f t="shared" si="122"/>
        <v/>
      </c>
      <c r="J437" s="18" t="str">
        <f t="shared" si="123"/>
        <v/>
      </c>
      <c r="K437" s="118"/>
      <c r="L437" s="151"/>
      <c r="M437" s="151"/>
      <c r="N437" s="119"/>
      <c r="O437" s="120" t="str">
        <f t="shared" si="124"/>
        <v/>
      </c>
      <c r="P437" s="119"/>
      <c r="Q437" s="15" t="str">
        <f t="shared" si="113"/>
        <v/>
      </c>
      <c r="R437" s="15" t="str">
        <f>IF('2014 Quote Calculator'!$AB437="-","-",IF('2014 Quote Calculator'!$AB437="","",ROUNDUP(IF(OR('2014 Quote Calculator'!$E437=$CF$6,'2014 Quote Calculator'!$E437=$CG$6,'2014 Quote Calculator'!$E437=$CH$6,'2014 Quote Calculator'!$E437=$CI$6),'2014 Quote Calculator'!$AB437,(1-$L437)*'2014 Quote Calculator'!$AB437),2)))</f>
        <v/>
      </c>
      <c r="S437" s="15" t="str">
        <f t="shared" si="114"/>
        <v/>
      </c>
      <c r="T437" s="15" t="str">
        <f>IF('2014 Quote Calculator'!$AD437="-","-",IF('2014 Quote Calculator'!$AD437="","",ROUNDUP(IF(OR('2014 Quote Calculator'!$H437=$CF$6,'2014 Quote Calculator'!$H437=$CG$6,'2014 Quote Calculator'!$H437=$CH$6,'2014 Quote Calculator'!$H437=$CI$6),'2014 Quote Calculator'!$AD437,(1-$L437)*'2014 Quote Calculator'!$AD437),2)))</f>
        <v/>
      </c>
      <c r="U437" s="15" t="str">
        <f t="shared" si="115"/>
        <v/>
      </c>
      <c r="V437" s="132"/>
      <c r="W437" s="18" t="str">
        <f t="shared" si="116"/>
        <v/>
      </c>
      <c r="X437" s="18" t="str">
        <f t="shared" si="109"/>
        <v/>
      </c>
      <c r="Y437" s="18" t="str">
        <f t="shared" si="117"/>
        <v/>
      </c>
      <c r="Z437" s="18" t="str">
        <f t="shared" si="110"/>
        <v/>
      </c>
      <c r="AA437" s="18" t="str">
        <f t="shared" si="118"/>
        <v/>
      </c>
      <c r="AB437" s="15" t="str">
        <f t="shared" si="119"/>
        <v/>
      </c>
      <c r="AC437" s="15" t="str">
        <f t="shared" si="111"/>
        <v/>
      </c>
      <c r="AD437" s="15" t="str">
        <f t="shared" si="112"/>
        <v/>
      </c>
      <c r="AE437" s="121"/>
      <c r="AF437" s="8"/>
      <c r="AG437" s="13"/>
      <c r="AH437" s="13"/>
      <c r="AI437" s="13"/>
      <c r="AJ437" s="13"/>
      <c r="AO437" s="13"/>
      <c r="BR437" s="13"/>
      <c r="BS437" s="122"/>
      <c r="BT437" s="122"/>
      <c r="BX437" s="13"/>
      <c r="BY437" s="122"/>
      <c r="BZ437" s="122"/>
      <c r="CO437" s="136"/>
      <c r="CP437" s="137"/>
    </row>
    <row r="438" spans="1:94" s="123" customFormat="1" ht="31.5" customHeight="1" x14ac:dyDescent="0.25">
      <c r="A438" s="118"/>
      <c r="B438" s="118"/>
      <c r="C438" s="118"/>
      <c r="D438" s="118"/>
      <c r="E438" s="118"/>
      <c r="F438" s="118"/>
      <c r="G438" s="118"/>
      <c r="H438" s="118"/>
      <c r="I438" s="18" t="str">
        <f t="shared" si="122"/>
        <v/>
      </c>
      <c r="J438" s="18" t="str">
        <f t="shared" si="123"/>
        <v/>
      </c>
      <c r="K438" s="118"/>
      <c r="L438" s="151"/>
      <c r="M438" s="151"/>
      <c r="N438" s="119"/>
      <c r="O438" s="120" t="str">
        <f t="shared" si="124"/>
        <v/>
      </c>
      <c r="P438" s="119"/>
      <c r="Q438" s="15" t="str">
        <f t="shared" si="113"/>
        <v/>
      </c>
      <c r="R438" s="15" t="str">
        <f>IF('2014 Quote Calculator'!$AB438="-","-",IF('2014 Quote Calculator'!$AB438="","",ROUNDUP(IF(OR('2014 Quote Calculator'!$E438=$CF$6,'2014 Quote Calculator'!$E438=$CG$6,'2014 Quote Calculator'!$E438=$CH$6,'2014 Quote Calculator'!$E438=$CI$6),'2014 Quote Calculator'!$AB438,(1-$L438)*'2014 Quote Calculator'!$AB438),2)))</f>
        <v/>
      </c>
      <c r="S438" s="15" t="str">
        <f t="shared" si="114"/>
        <v/>
      </c>
      <c r="T438" s="15" t="str">
        <f>IF('2014 Quote Calculator'!$AD438="-","-",IF('2014 Quote Calculator'!$AD438="","",ROUNDUP(IF(OR('2014 Quote Calculator'!$H438=$CF$6,'2014 Quote Calculator'!$H438=$CG$6,'2014 Quote Calculator'!$H438=$CH$6,'2014 Quote Calculator'!$H438=$CI$6),'2014 Quote Calculator'!$AD438,(1-$L438)*'2014 Quote Calculator'!$AD438),2)))</f>
        <v/>
      </c>
      <c r="U438" s="15" t="str">
        <f t="shared" si="115"/>
        <v/>
      </c>
      <c r="V438" s="132"/>
      <c r="W438" s="18" t="str">
        <f t="shared" si="116"/>
        <v/>
      </c>
      <c r="X438" s="18" t="str">
        <f t="shared" si="109"/>
        <v/>
      </c>
      <c r="Y438" s="18" t="str">
        <f t="shared" si="117"/>
        <v/>
      </c>
      <c r="Z438" s="18" t="str">
        <f t="shared" si="110"/>
        <v/>
      </c>
      <c r="AA438" s="18" t="str">
        <f t="shared" si="118"/>
        <v/>
      </c>
      <c r="AB438" s="15" t="str">
        <f t="shared" si="119"/>
        <v/>
      </c>
      <c r="AC438" s="15" t="str">
        <f t="shared" si="111"/>
        <v/>
      </c>
      <c r="AD438" s="15" t="str">
        <f t="shared" si="112"/>
        <v/>
      </c>
      <c r="AE438" s="121"/>
      <c r="AF438" s="8"/>
      <c r="AG438" s="13"/>
      <c r="AH438" s="13"/>
      <c r="AI438" s="13"/>
      <c r="AJ438" s="13"/>
      <c r="AO438" s="13"/>
      <c r="BR438" s="13"/>
      <c r="BS438" s="122"/>
      <c r="BT438" s="122"/>
      <c r="BX438" s="13"/>
      <c r="BY438" s="122"/>
      <c r="BZ438" s="122"/>
      <c r="CO438" s="136"/>
      <c r="CP438" s="137"/>
    </row>
    <row r="439" spans="1:94" s="123" customFormat="1" ht="31.5" customHeight="1" x14ac:dyDescent="0.25">
      <c r="A439" s="118"/>
      <c r="B439" s="118"/>
      <c r="C439" s="118"/>
      <c r="D439" s="118"/>
      <c r="E439" s="118"/>
      <c r="F439" s="118"/>
      <c r="G439" s="118"/>
      <c r="H439" s="118"/>
      <c r="I439" s="18" t="str">
        <f t="shared" si="122"/>
        <v/>
      </c>
      <c r="J439" s="18" t="str">
        <f t="shared" si="123"/>
        <v/>
      </c>
      <c r="K439" s="118"/>
      <c r="L439" s="151"/>
      <c r="M439" s="151"/>
      <c r="N439" s="119"/>
      <c r="O439" s="120" t="str">
        <f t="shared" si="124"/>
        <v/>
      </c>
      <c r="P439" s="119"/>
      <c r="Q439" s="15" t="str">
        <f t="shared" si="113"/>
        <v/>
      </c>
      <c r="R439" s="15" t="str">
        <f>IF('2014 Quote Calculator'!$AB439="-","-",IF('2014 Quote Calculator'!$AB439="","",ROUNDUP(IF(OR('2014 Quote Calculator'!$E439=$CF$6,'2014 Quote Calculator'!$E439=$CG$6,'2014 Quote Calculator'!$E439=$CH$6,'2014 Quote Calculator'!$E439=$CI$6),'2014 Quote Calculator'!$AB439,(1-$L439)*'2014 Quote Calculator'!$AB439),2)))</f>
        <v/>
      </c>
      <c r="S439" s="15" t="str">
        <f t="shared" si="114"/>
        <v/>
      </c>
      <c r="T439" s="15" t="str">
        <f>IF('2014 Quote Calculator'!$AD439="-","-",IF('2014 Quote Calculator'!$AD439="","",ROUNDUP(IF(OR('2014 Quote Calculator'!$H439=$CF$6,'2014 Quote Calculator'!$H439=$CG$6,'2014 Quote Calculator'!$H439=$CH$6,'2014 Quote Calculator'!$H439=$CI$6),'2014 Quote Calculator'!$AD439,(1-$L439)*'2014 Quote Calculator'!$AD439),2)))</f>
        <v/>
      </c>
      <c r="U439" s="15" t="str">
        <f t="shared" si="115"/>
        <v/>
      </c>
      <c r="V439" s="132"/>
      <c r="W439" s="18" t="str">
        <f t="shared" si="116"/>
        <v/>
      </c>
      <c r="X439" s="18" t="str">
        <f t="shared" si="109"/>
        <v/>
      </c>
      <c r="Y439" s="18" t="str">
        <f t="shared" si="117"/>
        <v/>
      </c>
      <c r="Z439" s="18" t="str">
        <f t="shared" si="110"/>
        <v/>
      </c>
      <c r="AA439" s="18" t="str">
        <f t="shared" si="118"/>
        <v/>
      </c>
      <c r="AB439" s="15" t="str">
        <f t="shared" si="119"/>
        <v/>
      </c>
      <c r="AC439" s="15" t="str">
        <f t="shared" si="111"/>
        <v/>
      </c>
      <c r="AD439" s="15" t="str">
        <f t="shared" si="112"/>
        <v/>
      </c>
      <c r="AE439" s="121"/>
      <c r="AF439" s="8"/>
      <c r="AG439" s="13"/>
      <c r="AH439" s="13"/>
      <c r="AI439" s="13"/>
      <c r="AJ439" s="13"/>
      <c r="AO439" s="13"/>
      <c r="BR439" s="13"/>
      <c r="BS439" s="122"/>
      <c r="BT439" s="122"/>
      <c r="BX439" s="13"/>
      <c r="BY439" s="122"/>
      <c r="BZ439" s="122"/>
      <c r="CO439" s="136"/>
      <c r="CP439" s="137"/>
    </row>
    <row r="440" spans="1:94" s="123" customFormat="1" ht="31.5" customHeight="1" x14ac:dyDescent="0.25">
      <c r="A440" s="118"/>
      <c r="B440" s="118"/>
      <c r="C440" s="118"/>
      <c r="D440" s="118"/>
      <c r="E440" s="118"/>
      <c r="F440" s="118"/>
      <c r="G440" s="118"/>
      <c r="H440" s="118"/>
      <c r="I440" s="18" t="str">
        <f t="shared" si="122"/>
        <v/>
      </c>
      <c r="J440" s="18" t="str">
        <f t="shared" si="123"/>
        <v/>
      </c>
      <c r="K440" s="118"/>
      <c r="L440" s="151"/>
      <c r="M440" s="151"/>
      <c r="N440" s="119"/>
      <c r="O440" s="120" t="str">
        <f t="shared" si="124"/>
        <v/>
      </c>
      <c r="P440" s="119"/>
      <c r="Q440" s="15" t="str">
        <f t="shared" si="113"/>
        <v/>
      </c>
      <c r="R440" s="15" t="str">
        <f>IF('2014 Quote Calculator'!$AB440="-","-",IF('2014 Quote Calculator'!$AB440="","",ROUNDUP(IF(OR('2014 Quote Calculator'!$E440=$CF$6,'2014 Quote Calculator'!$E440=$CG$6,'2014 Quote Calculator'!$E440=$CH$6,'2014 Quote Calculator'!$E440=$CI$6),'2014 Quote Calculator'!$AB440,(1-$L440)*'2014 Quote Calculator'!$AB440),2)))</f>
        <v/>
      </c>
      <c r="S440" s="15" t="str">
        <f t="shared" si="114"/>
        <v/>
      </c>
      <c r="T440" s="15" t="str">
        <f>IF('2014 Quote Calculator'!$AD440="-","-",IF('2014 Quote Calculator'!$AD440="","",ROUNDUP(IF(OR('2014 Quote Calculator'!$H440=$CF$6,'2014 Quote Calculator'!$H440=$CG$6,'2014 Quote Calculator'!$H440=$CH$6,'2014 Quote Calculator'!$H440=$CI$6),'2014 Quote Calculator'!$AD440,(1-$L440)*'2014 Quote Calculator'!$AD440),2)))</f>
        <v/>
      </c>
      <c r="U440" s="15" t="str">
        <f t="shared" si="115"/>
        <v/>
      </c>
      <c r="V440" s="132"/>
      <c r="W440" s="18" t="str">
        <f t="shared" si="116"/>
        <v/>
      </c>
      <c r="X440" s="18" t="str">
        <f t="shared" si="109"/>
        <v/>
      </c>
      <c r="Y440" s="18" t="str">
        <f t="shared" si="117"/>
        <v/>
      </c>
      <c r="Z440" s="18" t="str">
        <f t="shared" si="110"/>
        <v/>
      </c>
      <c r="AA440" s="18" t="str">
        <f t="shared" si="118"/>
        <v/>
      </c>
      <c r="AB440" s="15" t="str">
        <f t="shared" si="119"/>
        <v/>
      </c>
      <c r="AC440" s="15" t="str">
        <f t="shared" si="111"/>
        <v/>
      </c>
      <c r="AD440" s="15" t="str">
        <f t="shared" si="112"/>
        <v/>
      </c>
      <c r="AE440" s="121"/>
      <c r="AF440" s="8"/>
      <c r="AG440" s="13"/>
      <c r="AH440" s="13"/>
      <c r="AI440" s="13"/>
      <c r="AJ440" s="13"/>
      <c r="AO440" s="13"/>
      <c r="BR440" s="13"/>
      <c r="BS440" s="122"/>
      <c r="BT440" s="122"/>
      <c r="BX440" s="13"/>
      <c r="BY440" s="122"/>
      <c r="BZ440" s="122"/>
      <c r="CO440" s="136"/>
      <c r="CP440" s="137"/>
    </row>
    <row r="441" spans="1:94" s="123" customFormat="1" ht="31.5" customHeight="1" x14ac:dyDescent="0.25">
      <c r="A441" s="118"/>
      <c r="B441" s="118"/>
      <c r="C441" s="118"/>
      <c r="D441" s="118"/>
      <c r="E441" s="118"/>
      <c r="F441" s="118"/>
      <c r="G441" s="118"/>
      <c r="H441" s="118"/>
      <c r="I441" s="18" t="str">
        <f t="shared" si="122"/>
        <v/>
      </c>
      <c r="J441" s="18" t="str">
        <f t="shared" si="123"/>
        <v/>
      </c>
      <c r="K441" s="118"/>
      <c r="L441" s="151"/>
      <c r="M441" s="151"/>
      <c r="N441" s="119"/>
      <c r="O441" s="120" t="str">
        <f t="shared" si="124"/>
        <v/>
      </c>
      <c r="P441" s="119"/>
      <c r="Q441" s="15" t="str">
        <f t="shared" si="113"/>
        <v/>
      </c>
      <c r="R441" s="15" t="str">
        <f>IF('2014 Quote Calculator'!$AB441="-","-",IF('2014 Quote Calculator'!$AB441="","",ROUNDUP(IF(OR('2014 Quote Calculator'!$E441=$CF$6,'2014 Quote Calculator'!$E441=$CG$6,'2014 Quote Calculator'!$E441=$CH$6,'2014 Quote Calculator'!$E441=$CI$6),'2014 Quote Calculator'!$AB441,(1-$L441)*'2014 Quote Calculator'!$AB441),2)))</f>
        <v/>
      </c>
      <c r="S441" s="15" t="str">
        <f t="shared" si="114"/>
        <v/>
      </c>
      <c r="T441" s="15" t="str">
        <f>IF('2014 Quote Calculator'!$AD441="-","-",IF('2014 Quote Calculator'!$AD441="","",ROUNDUP(IF(OR('2014 Quote Calculator'!$H441=$CF$6,'2014 Quote Calculator'!$H441=$CG$6,'2014 Quote Calculator'!$H441=$CH$6,'2014 Quote Calculator'!$H441=$CI$6),'2014 Quote Calculator'!$AD441,(1-$L441)*'2014 Quote Calculator'!$AD441),2)))</f>
        <v/>
      </c>
      <c r="U441" s="15" t="str">
        <f t="shared" si="115"/>
        <v/>
      </c>
      <c r="V441" s="132"/>
      <c r="W441" s="18" t="str">
        <f t="shared" si="116"/>
        <v/>
      </c>
      <c r="X441" s="18" t="str">
        <f t="shared" si="109"/>
        <v/>
      </c>
      <c r="Y441" s="18" t="str">
        <f t="shared" si="117"/>
        <v/>
      </c>
      <c r="Z441" s="18" t="str">
        <f t="shared" si="110"/>
        <v/>
      </c>
      <c r="AA441" s="18" t="str">
        <f t="shared" si="118"/>
        <v/>
      </c>
      <c r="AB441" s="15" t="str">
        <f t="shared" si="119"/>
        <v/>
      </c>
      <c r="AC441" s="15" t="str">
        <f t="shared" si="111"/>
        <v/>
      </c>
      <c r="AD441" s="15" t="str">
        <f t="shared" si="112"/>
        <v/>
      </c>
      <c r="AE441" s="121"/>
      <c r="AF441" s="8"/>
      <c r="AG441" s="13"/>
      <c r="AH441" s="13"/>
      <c r="AI441" s="13"/>
      <c r="AJ441" s="13"/>
      <c r="AO441" s="13"/>
      <c r="BR441" s="13"/>
      <c r="BS441" s="122"/>
      <c r="BT441" s="122"/>
      <c r="BX441" s="13"/>
      <c r="BY441" s="122"/>
      <c r="BZ441" s="122"/>
      <c r="CO441" s="136"/>
      <c r="CP441" s="137"/>
    </row>
    <row r="442" spans="1:94" s="123" customFormat="1" ht="31.5" customHeight="1" x14ac:dyDescent="0.25">
      <c r="A442" s="118"/>
      <c r="B442" s="118"/>
      <c r="C442" s="118"/>
      <c r="D442" s="118"/>
      <c r="E442" s="118"/>
      <c r="F442" s="118"/>
      <c r="G442" s="118"/>
      <c r="H442" s="118"/>
      <c r="I442" s="18" t="str">
        <f t="shared" si="122"/>
        <v/>
      </c>
      <c r="J442" s="18" t="str">
        <f t="shared" si="123"/>
        <v/>
      </c>
      <c r="K442" s="118"/>
      <c r="L442" s="151"/>
      <c r="M442" s="151"/>
      <c r="N442" s="119"/>
      <c r="O442" s="120" t="str">
        <f t="shared" si="124"/>
        <v/>
      </c>
      <c r="P442" s="119"/>
      <c r="Q442" s="15" t="str">
        <f t="shared" si="113"/>
        <v/>
      </c>
      <c r="R442" s="15" t="str">
        <f>IF('2014 Quote Calculator'!$AB442="-","-",IF('2014 Quote Calculator'!$AB442="","",ROUNDUP(IF(OR('2014 Quote Calculator'!$E442=$CF$6,'2014 Quote Calculator'!$E442=$CG$6,'2014 Quote Calculator'!$E442=$CH$6,'2014 Quote Calculator'!$E442=$CI$6),'2014 Quote Calculator'!$AB442,(1-$L442)*'2014 Quote Calculator'!$AB442),2)))</f>
        <v/>
      </c>
      <c r="S442" s="15" t="str">
        <f t="shared" si="114"/>
        <v/>
      </c>
      <c r="T442" s="15" t="str">
        <f>IF('2014 Quote Calculator'!$AD442="-","-",IF('2014 Quote Calculator'!$AD442="","",ROUNDUP(IF(OR('2014 Quote Calculator'!$H442=$CF$6,'2014 Quote Calculator'!$H442=$CG$6,'2014 Quote Calculator'!$H442=$CH$6,'2014 Quote Calculator'!$H442=$CI$6),'2014 Quote Calculator'!$AD442,(1-$L442)*'2014 Quote Calculator'!$AD442),2)))</f>
        <v/>
      </c>
      <c r="U442" s="15" t="str">
        <f t="shared" si="115"/>
        <v/>
      </c>
      <c r="V442" s="132"/>
      <c r="W442" s="18" t="str">
        <f t="shared" si="116"/>
        <v/>
      </c>
      <c r="X442" s="18" t="str">
        <f t="shared" si="109"/>
        <v/>
      </c>
      <c r="Y442" s="18" t="str">
        <f t="shared" si="117"/>
        <v/>
      </c>
      <c r="Z442" s="18" t="str">
        <f t="shared" si="110"/>
        <v/>
      </c>
      <c r="AA442" s="18" t="str">
        <f t="shared" si="118"/>
        <v/>
      </c>
      <c r="AB442" s="15" t="str">
        <f t="shared" si="119"/>
        <v/>
      </c>
      <c r="AC442" s="15" t="str">
        <f t="shared" si="111"/>
        <v/>
      </c>
      <c r="AD442" s="15" t="str">
        <f t="shared" si="112"/>
        <v/>
      </c>
      <c r="AE442" s="121"/>
      <c r="AF442" s="8"/>
      <c r="AG442" s="13"/>
      <c r="AH442" s="13"/>
      <c r="AI442" s="13"/>
      <c r="AJ442" s="13"/>
      <c r="AO442" s="13"/>
      <c r="BR442" s="13"/>
      <c r="BS442" s="122"/>
      <c r="BT442" s="122"/>
      <c r="BX442" s="13"/>
      <c r="BY442" s="122"/>
      <c r="BZ442" s="122"/>
      <c r="CO442" s="136"/>
      <c r="CP442" s="137"/>
    </row>
    <row r="443" spans="1:94" s="123" customFormat="1" ht="31.5" customHeight="1" x14ac:dyDescent="0.25">
      <c r="A443" s="118"/>
      <c r="B443" s="118"/>
      <c r="C443" s="118"/>
      <c r="D443" s="118"/>
      <c r="E443" s="118"/>
      <c r="F443" s="118"/>
      <c r="G443" s="118"/>
      <c r="H443" s="118"/>
      <c r="I443" s="18" t="str">
        <f t="shared" si="122"/>
        <v/>
      </c>
      <c r="J443" s="18" t="str">
        <f t="shared" si="123"/>
        <v/>
      </c>
      <c r="K443" s="118"/>
      <c r="L443" s="151"/>
      <c r="M443" s="151"/>
      <c r="N443" s="119"/>
      <c r="O443" s="120" t="str">
        <f t="shared" si="124"/>
        <v/>
      </c>
      <c r="P443" s="119"/>
      <c r="Q443" s="15" t="str">
        <f t="shared" si="113"/>
        <v/>
      </c>
      <c r="R443" s="15" t="str">
        <f>IF('2014 Quote Calculator'!$AB443="-","-",IF('2014 Quote Calculator'!$AB443="","",ROUNDUP(IF(OR('2014 Quote Calculator'!$E443=$CF$6,'2014 Quote Calculator'!$E443=$CG$6,'2014 Quote Calculator'!$E443=$CH$6,'2014 Quote Calculator'!$E443=$CI$6),'2014 Quote Calculator'!$AB443,(1-$L443)*'2014 Quote Calculator'!$AB443),2)))</f>
        <v/>
      </c>
      <c r="S443" s="15" t="str">
        <f t="shared" si="114"/>
        <v/>
      </c>
      <c r="T443" s="15" t="str">
        <f>IF('2014 Quote Calculator'!$AD443="-","-",IF('2014 Quote Calculator'!$AD443="","",ROUNDUP(IF(OR('2014 Quote Calculator'!$H443=$CF$6,'2014 Quote Calculator'!$H443=$CG$6,'2014 Quote Calculator'!$H443=$CH$6,'2014 Quote Calculator'!$H443=$CI$6),'2014 Quote Calculator'!$AD443,(1-$L443)*'2014 Quote Calculator'!$AD443),2)))</f>
        <v/>
      </c>
      <c r="U443" s="15" t="str">
        <f t="shared" si="115"/>
        <v/>
      </c>
      <c r="V443" s="132"/>
      <c r="W443" s="18" t="str">
        <f t="shared" si="116"/>
        <v/>
      </c>
      <c r="X443" s="18" t="str">
        <f t="shared" si="109"/>
        <v/>
      </c>
      <c r="Y443" s="18" t="str">
        <f t="shared" si="117"/>
        <v/>
      </c>
      <c r="Z443" s="18" t="str">
        <f t="shared" si="110"/>
        <v/>
      </c>
      <c r="AA443" s="18" t="str">
        <f t="shared" si="118"/>
        <v/>
      </c>
      <c r="AB443" s="15" t="str">
        <f t="shared" si="119"/>
        <v/>
      </c>
      <c r="AC443" s="15" t="str">
        <f t="shared" si="111"/>
        <v/>
      </c>
      <c r="AD443" s="15" t="str">
        <f t="shared" si="112"/>
        <v/>
      </c>
      <c r="AE443" s="121"/>
      <c r="AF443" s="8"/>
      <c r="AG443" s="13"/>
      <c r="AH443" s="13"/>
      <c r="AI443" s="13"/>
      <c r="AJ443" s="13"/>
      <c r="AO443" s="13"/>
      <c r="BR443" s="13"/>
      <c r="BS443" s="122"/>
      <c r="BT443" s="122"/>
      <c r="BX443" s="13"/>
      <c r="BY443" s="122"/>
      <c r="BZ443" s="122"/>
      <c r="CO443" s="136"/>
      <c r="CP443" s="137"/>
    </row>
    <row r="444" spans="1:94" s="123" customFormat="1" ht="31.5" customHeight="1" x14ac:dyDescent="0.25">
      <c r="A444" s="118"/>
      <c r="B444" s="118"/>
      <c r="C444" s="118"/>
      <c r="D444" s="118"/>
      <c r="E444" s="118"/>
      <c r="F444" s="118"/>
      <c r="G444" s="118"/>
      <c r="H444" s="118"/>
      <c r="I444" s="18" t="str">
        <f t="shared" si="122"/>
        <v/>
      </c>
      <c r="J444" s="18" t="str">
        <f t="shared" si="123"/>
        <v/>
      </c>
      <c r="K444" s="118"/>
      <c r="L444" s="151"/>
      <c r="M444" s="151"/>
      <c r="N444" s="119"/>
      <c r="O444" s="120" t="str">
        <f t="shared" si="124"/>
        <v/>
      </c>
      <c r="P444" s="119"/>
      <c r="Q444" s="15" t="str">
        <f t="shared" si="113"/>
        <v/>
      </c>
      <c r="R444" s="15" t="str">
        <f>IF('2014 Quote Calculator'!$AB444="-","-",IF('2014 Quote Calculator'!$AB444="","",ROUNDUP(IF(OR('2014 Quote Calculator'!$E444=$CF$6,'2014 Quote Calculator'!$E444=$CG$6,'2014 Quote Calculator'!$E444=$CH$6,'2014 Quote Calculator'!$E444=$CI$6),'2014 Quote Calculator'!$AB444,(1-$L444)*'2014 Quote Calculator'!$AB444),2)))</f>
        <v/>
      </c>
      <c r="S444" s="15" t="str">
        <f t="shared" si="114"/>
        <v/>
      </c>
      <c r="T444" s="15" t="str">
        <f>IF('2014 Quote Calculator'!$AD444="-","-",IF('2014 Quote Calculator'!$AD444="","",ROUNDUP(IF(OR('2014 Quote Calculator'!$H444=$CF$6,'2014 Quote Calculator'!$H444=$CG$6,'2014 Quote Calculator'!$H444=$CH$6,'2014 Quote Calculator'!$H444=$CI$6),'2014 Quote Calculator'!$AD444,(1-$L444)*'2014 Quote Calculator'!$AD444),2)))</f>
        <v/>
      </c>
      <c r="U444" s="15" t="str">
        <f t="shared" si="115"/>
        <v/>
      </c>
      <c r="V444" s="132"/>
      <c r="W444" s="18" t="str">
        <f t="shared" si="116"/>
        <v/>
      </c>
      <c r="X444" s="18" t="str">
        <f t="shared" si="109"/>
        <v/>
      </c>
      <c r="Y444" s="18" t="str">
        <f t="shared" si="117"/>
        <v/>
      </c>
      <c r="Z444" s="18" t="str">
        <f t="shared" si="110"/>
        <v/>
      </c>
      <c r="AA444" s="18" t="str">
        <f t="shared" si="118"/>
        <v/>
      </c>
      <c r="AB444" s="15" t="str">
        <f t="shared" si="119"/>
        <v/>
      </c>
      <c r="AC444" s="15" t="str">
        <f t="shared" si="111"/>
        <v/>
      </c>
      <c r="AD444" s="15" t="str">
        <f t="shared" si="112"/>
        <v/>
      </c>
      <c r="AE444" s="121"/>
      <c r="AF444" s="8"/>
      <c r="AG444" s="13"/>
      <c r="AH444" s="13"/>
      <c r="AI444" s="13"/>
      <c r="AJ444" s="13"/>
      <c r="AO444" s="13"/>
      <c r="BR444" s="13"/>
      <c r="BS444" s="122"/>
      <c r="BT444" s="122"/>
      <c r="BX444" s="13"/>
      <c r="BY444" s="122"/>
      <c r="BZ444" s="122"/>
      <c r="CO444" s="136"/>
      <c r="CP444" s="137"/>
    </row>
    <row r="445" spans="1:94" s="123" customFormat="1" ht="31.5" customHeight="1" x14ac:dyDescent="0.25">
      <c r="A445" s="118"/>
      <c r="B445" s="118"/>
      <c r="C445" s="118"/>
      <c r="D445" s="118"/>
      <c r="E445" s="118"/>
      <c r="F445" s="118"/>
      <c r="G445" s="118"/>
      <c r="H445" s="118"/>
      <c r="I445" s="18" t="str">
        <f t="shared" si="122"/>
        <v/>
      </c>
      <c r="J445" s="18" t="str">
        <f t="shared" si="123"/>
        <v/>
      </c>
      <c r="K445" s="118"/>
      <c r="L445" s="151"/>
      <c r="M445" s="151"/>
      <c r="N445" s="119"/>
      <c r="O445" s="120" t="str">
        <f t="shared" si="124"/>
        <v/>
      </c>
      <c r="P445" s="119"/>
      <c r="Q445" s="15" t="str">
        <f t="shared" si="113"/>
        <v/>
      </c>
      <c r="R445" s="15" t="str">
        <f>IF('2014 Quote Calculator'!$AB445="-","-",IF('2014 Quote Calculator'!$AB445="","",ROUNDUP(IF(OR('2014 Quote Calculator'!$E445=$CF$6,'2014 Quote Calculator'!$E445=$CG$6,'2014 Quote Calculator'!$E445=$CH$6,'2014 Quote Calculator'!$E445=$CI$6),'2014 Quote Calculator'!$AB445,(1-$L445)*'2014 Quote Calculator'!$AB445),2)))</f>
        <v/>
      </c>
      <c r="S445" s="15" t="str">
        <f t="shared" si="114"/>
        <v/>
      </c>
      <c r="T445" s="15" t="str">
        <f>IF('2014 Quote Calculator'!$AD445="-","-",IF('2014 Quote Calculator'!$AD445="","",ROUNDUP(IF(OR('2014 Quote Calculator'!$H445=$CF$6,'2014 Quote Calculator'!$H445=$CG$6,'2014 Quote Calculator'!$H445=$CH$6,'2014 Quote Calculator'!$H445=$CI$6),'2014 Quote Calculator'!$AD445,(1-$L445)*'2014 Quote Calculator'!$AD445),2)))</f>
        <v/>
      </c>
      <c r="U445" s="15" t="str">
        <f t="shared" si="115"/>
        <v/>
      </c>
      <c r="V445" s="132"/>
      <c r="W445" s="18" t="str">
        <f t="shared" si="116"/>
        <v/>
      </c>
      <c r="X445" s="18" t="str">
        <f t="shared" si="109"/>
        <v/>
      </c>
      <c r="Y445" s="18" t="str">
        <f t="shared" si="117"/>
        <v/>
      </c>
      <c r="Z445" s="18" t="str">
        <f t="shared" si="110"/>
        <v/>
      </c>
      <c r="AA445" s="18" t="str">
        <f t="shared" si="118"/>
        <v/>
      </c>
      <c r="AB445" s="15" t="str">
        <f t="shared" si="119"/>
        <v/>
      </c>
      <c r="AC445" s="15" t="str">
        <f t="shared" si="111"/>
        <v/>
      </c>
      <c r="AD445" s="15" t="str">
        <f t="shared" si="112"/>
        <v/>
      </c>
      <c r="AE445" s="121"/>
      <c r="AF445" s="8"/>
      <c r="AG445" s="13"/>
      <c r="AH445" s="13"/>
      <c r="AI445" s="13"/>
      <c r="AJ445" s="13"/>
      <c r="AO445" s="13"/>
      <c r="BR445" s="13"/>
      <c r="BS445" s="122"/>
      <c r="BT445" s="122"/>
      <c r="BX445" s="13"/>
      <c r="BY445" s="122"/>
      <c r="BZ445" s="122"/>
      <c r="CO445" s="136"/>
      <c r="CP445" s="137"/>
    </row>
    <row r="446" spans="1:94" s="123" customFormat="1" ht="31.5" customHeight="1" x14ac:dyDescent="0.25">
      <c r="A446" s="118"/>
      <c r="B446" s="118"/>
      <c r="C446" s="118"/>
      <c r="D446" s="118"/>
      <c r="E446" s="118"/>
      <c r="F446" s="118"/>
      <c r="G446" s="118"/>
      <c r="H446" s="118"/>
      <c r="I446" s="18" t="str">
        <f t="shared" si="122"/>
        <v/>
      </c>
      <c r="J446" s="18" t="str">
        <f t="shared" si="123"/>
        <v/>
      </c>
      <c r="K446" s="118"/>
      <c r="L446" s="151"/>
      <c r="M446" s="151"/>
      <c r="N446" s="119"/>
      <c r="O446" s="120" t="str">
        <f t="shared" si="124"/>
        <v/>
      </c>
      <c r="P446" s="119"/>
      <c r="Q446" s="15" t="str">
        <f t="shared" si="113"/>
        <v/>
      </c>
      <c r="R446" s="15" t="str">
        <f>IF('2014 Quote Calculator'!$AB446="-","-",IF('2014 Quote Calculator'!$AB446="","",ROUNDUP(IF(OR('2014 Quote Calculator'!$E446=$CF$6,'2014 Quote Calculator'!$E446=$CG$6,'2014 Quote Calculator'!$E446=$CH$6,'2014 Quote Calculator'!$E446=$CI$6),'2014 Quote Calculator'!$AB446,(1-$L446)*'2014 Quote Calculator'!$AB446),2)))</f>
        <v/>
      </c>
      <c r="S446" s="15" t="str">
        <f t="shared" si="114"/>
        <v/>
      </c>
      <c r="T446" s="15" t="str">
        <f>IF('2014 Quote Calculator'!$AD446="-","-",IF('2014 Quote Calculator'!$AD446="","",ROUNDUP(IF(OR('2014 Quote Calculator'!$H446=$CF$6,'2014 Quote Calculator'!$H446=$CG$6,'2014 Quote Calculator'!$H446=$CH$6,'2014 Quote Calculator'!$H446=$CI$6),'2014 Quote Calculator'!$AD446,(1-$L446)*'2014 Quote Calculator'!$AD446),2)))</f>
        <v/>
      </c>
      <c r="U446" s="15" t="str">
        <f t="shared" si="115"/>
        <v/>
      </c>
      <c r="V446" s="132"/>
      <c r="W446" s="18" t="str">
        <f t="shared" si="116"/>
        <v/>
      </c>
      <c r="X446" s="18" t="str">
        <f t="shared" si="109"/>
        <v/>
      </c>
      <c r="Y446" s="18" t="str">
        <f t="shared" si="117"/>
        <v/>
      </c>
      <c r="Z446" s="18" t="str">
        <f t="shared" si="110"/>
        <v/>
      </c>
      <c r="AA446" s="18" t="str">
        <f t="shared" si="118"/>
        <v/>
      </c>
      <c r="AB446" s="15" t="str">
        <f t="shared" si="119"/>
        <v/>
      </c>
      <c r="AC446" s="15" t="str">
        <f t="shared" si="111"/>
        <v/>
      </c>
      <c r="AD446" s="15" t="str">
        <f t="shared" si="112"/>
        <v/>
      </c>
      <c r="AE446" s="121"/>
      <c r="AF446" s="8"/>
      <c r="AG446" s="13"/>
      <c r="AH446" s="13"/>
      <c r="AI446" s="13"/>
      <c r="AJ446" s="13"/>
      <c r="AO446" s="13"/>
      <c r="BR446" s="13"/>
      <c r="BS446" s="122"/>
      <c r="BT446" s="122"/>
      <c r="BX446" s="13"/>
      <c r="BY446" s="122"/>
      <c r="BZ446" s="122"/>
      <c r="CO446" s="136"/>
      <c r="CP446" s="137"/>
    </row>
    <row r="447" spans="1:94" s="123" customFormat="1" ht="31.5" customHeight="1" x14ac:dyDescent="0.25">
      <c r="A447" s="118"/>
      <c r="B447" s="118"/>
      <c r="C447" s="118"/>
      <c r="D447" s="118"/>
      <c r="E447" s="118"/>
      <c r="F447" s="118"/>
      <c r="G447" s="118"/>
      <c r="H447" s="118"/>
      <c r="I447" s="18" t="str">
        <f t="shared" si="122"/>
        <v/>
      </c>
      <c r="J447" s="18" t="str">
        <f t="shared" si="123"/>
        <v/>
      </c>
      <c r="K447" s="118"/>
      <c r="L447" s="151"/>
      <c r="M447" s="151"/>
      <c r="N447" s="119"/>
      <c r="O447" s="120" t="str">
        <f t="shared" si="124"/>
        <v/>
      </c>
      <c r="P447" s="119"/>
      <c r="Q447" s="15" t="str">
        <f t="shared" si="113"/>
        <v/>
      </c>
      <c r="R447" s="15" t="str">
        <f>IF('2014 Quote Calculator'!$AB447="-","-",IF('2014 Quote Calculator'!$AB447="","",ROUNDUP(IF(OR('2014 Quote Calculator'!$E447=$CF$6,'2014 Quote Calculator'!$E447=$CG$6,'2014 Quote Calculator'!$E447=$CH$6,'2014 Quote Calculator'!$E447=$CI$6),'2014 Quote Calculator'!$AB447,(1-$L447)*'2014 Quote Calculator'!$AB447),2)))</f>
        <v/>
      </c>
      <c r="S447" s="15" t="str">
        <f t="shared" si="114"/>
        <v/>
      </c>
      <c r="T447" s="15" t="str">
        <f>IF('2014 Quote Calculator'!$AD447="-","-",IF('2014 Quote Calculator'!$AD447="","",ROUNDUP(IF(OR('2014 Quote Calculator'!$H447=$CF$6,'2014 Quote Calculator'!$H447=$CG$6,'2014 Quote Calculator'!$H447=$CH$6,'2014 Quote Calculator'!$H447=$CI$6),'2014 Quote Calculator'!$AD447,(1-$L447)*'2014 Quote Calculator'!$AD447),2)))</f>
        <v/>
      </c>
      <c r="U447" s="15" t="str">
        <f t="shared" si="115"/>
        <v/>
      </c>
      <c r="V447" s="132"/>
      <c r="W447" s="18" t="str">
        <f t="shared" si="116"/>
        <v/>
      </c>
      <c r="X447" s="18" t="str">
        <f t="shared" si="109"/>
        <v/>
      </c>
      <c r="Y447" s="18" t="str">
        <f t="shared" si="117"/>
        <v/>
      </c>
      <c r="Z447" s="18" t="str">
        <f t="shared" si="110"/>
        <v/>
      </c>
      <c r="AA447" s="18" t="str">
        <f t="shared" si="118"/>
        <v/>
      </c>
      <c r="AB447" s="15" t="str">
        <f t="shared" si="119"/>
        <v/>
      </c>
      <c r="AC447" s="15" t="str">
        <f t="shared" si="111"/>
        <v/>
      </c>
      <c r="AD447" s="15" t="str">
        <f t="shared" si="112"/>
        <v/>
      </c>
      <c r="AE447" s="121"/>
      <c r="AF447" s="8"/>
      <c r="AG447" s="13"/>
      <c r="AH447" s="13"/>
      <c r="AI447" s="13"/>
      <c r="AJ447" s="13"/>
      <c r="AO447" s="13"/>
      <c r="BR447" s="13"/>
      <c r="BS447" s="122"/>
      <c r="BT447" s="122"/>
      <c r="BX447" s="13"/>
      <c r="BY447" s="122"/>
      <c r="BZ447" s="122"/>
      <c r="CO447" s="136"/>
      <c r="CP447" s="137"/>
    </row>
    <row r="448" spans="1:94" s="123" customFormat="1" ht="31.5" customHeight="1" x14ac:dyDescent="0.25">
      <c r="A448" s="118"/>
      <c r="B448" s="118"/>
      <c r="C448" s="118"/>
      <c r="D448" s="118"/>
      <c r="E448" s="118"/>
      <c r="F448" s="118"/>
      <c r="G448" s="118"/>
      <c r="H448" s="118"/>
      <c r="I448" s="18" t="str">
        <f t="shared" si="122"/>
        <v/>
      </c>
      <c r="J448" s="18" t="str">
        <f t="shared" si="123"/>
        <v/>
      </c>
      <c r="K448" s="118"/>
      <c r="L448" s="151"/>
      <c r="M448" s="151"/>
      <c r="N448" s="119"/>
      <c r="O448" s="120" t="str">
        <f t="shared" si="124"/>
        <v/>
      </c>
      <c r="P448" s="119"/>
      <c r="Q448" s="15" t="str">
        <f t="shared" si="113"/>
        <v/>
      </c>
      <c r="R448" s="15" t="str">
        <f>IF('2014 Quote Calculator'!$AB448="-","-",IF('2014 Quote Calculator'!$AB448="","",ROUNDUP(IF(OR('2014 Quote Calculator'!$E448=$CF$6,'2014 Quote Calculator'!$E448=$CG$6,'2014 Quote Calculator'!$E448=$CH$6,'2014 Quote Calculator'!$E448=$CI$6),'2014 Quote Calculator'!$AB448,(1-$L448)*'2014 Quote Calculator'!$AB448),2)))</f>
        <v/>
      </c>
      <c r="S448" s="15" t="str">
        <f t="shared" si="114"/>
        <v/>
      </c>
      <c r="T448" s="15" t="str">
        <f>IF('2014 Quote Calculator'!$AD448="-","-",IF('2014 Quote Calculator'!$AD448="","",ROUNDUP(IF(OR('2014 Quote Calculator'!$H448=$CF$6,'2014 Quote Calculator'!$H448=$CG$6,'2014 Quote Calculator'!$H448=$CH$6,'2014 Quote Calculator'!$H448=$CI$6),'2014 Quote Calculator'!$AD448,(1-$L448)*'2014 Quote Calculator'!$AD448),2)))</f>
        <v/>
      </c>
      <c r="U448" s="15" t="str">
        <f t="shared" si="115"/>
        <v/>
      </c>
      <c r="V448" s="132"/>
      <c r="W448" s="18" t="str">
        <f t="shared" si="116"/>
        <v/>
      </c>
      <c r="X448" s="18" t="str">
        <f t="shared" si="109"/>
        <v/>
      </c>
      <c r="Y448" s="18" t="str">
        <f t="shared" si="117"/>
        <v/>
      </c>
      <c r="Z448" s="18" t="str">
        <f t="shared" si="110"/>
        <v/>
      </c>
      <c r="AA448" s="18" t="str">
        <f t="shared" si="118"/>
        <v/>
      </c>
      <c r="AB448" s="15" t="str">
        <f t="shared" si="119"/>
        <v/>
      </c>
      <c r="AC448" s="15" t="str">
        <f t="shared" si="111"/>
        <v/>
      </c>
      <c r="AD448" s="15" t="str">
        <f t="shared" si="112"/>
        <v/>
      </c>
      <c r="AE448" s="121"/>
      <c r="AF448" s="8"/>
      <c r="AG448" s="13"/>
      <c r="AH448" s="13"/>
      <c r="AI448" s="13"/>
      <c r="AJ448" s="13"/>
      <c r="AO448" s="13"/>
      <c r="BR448" s="13"/>
      <c r="BS448" s="122"/>
      <c r="BT448" s="122"/>
      <c r="BX448" s="13"/>
      <c r="BY448" s="122"/>
      <c r="BZ448" s="122"/>
      <c r="CO448" s="136"/>
      <c r="CP448" s="137"/>
    </row>
    <row r="449" spans="1:94" s="123" customFormat="1" ht="31.5" customHeight="1" x14ac:dyDescent="0.25">
      <c r="A449" s="118"/>
      <c r="B449" s="118"/>
      <c r="C449" s="118"/>
      <c r="D449" s="118"/>
      <c r="E449" s="118"/>
      <c r="F449" s="118"/>
      <c r="G449" s="118"/>
      <c r="H449" s="118"/>
      <c r="I449" s="18" t="str">
        <f t="shared" si="122"/>
        <v/>
      </c>
      <c r="J449" s="18" t="str">
        <f t="shared" si="123"/>
        <v/>
      </c>
      <c r="K449" s="118"/>
      <c r="L449" s="151"/>
      <c r="M449" s="151"/>
      <c r="N449" s="119"/>
      <c r="O449" s="120" t="str">
        <f t="shared" si="124"/>
        <v/>
      </c>
      <c r="P449" s="119"/>
      <c r="Q449" s="15" t="str">
        <f t="shared" si="113"/>
        <v/>
      </c>
      <c r="R449" s="15" t="str">
        <f>IF('2014 Quote Calculator'!$AB449="-","-",IF('2014 Quote Calculator'!$AB449="","",ROUNDUP(IF(OR('2014 Quote Calculator'!$E449=$CF$6,'2014 Quote Calculator'!$E449=$CG$6,'2014 Quote Calculator'!$E449=$CH$6,'2014 Quote Calculator'!$E449=$CI$6),'2014 Quote Calculator'!$AB449,(1-$L449)*'2014 Quote Calculator'!$AB449),2)))</f>
        <v/>
      </c>
      <c r="S449" s="15" t="str">
        <f t="shared" si="114"/>
        <v/>
      </c>
      <c r="T449" s="15" t="str">
        <f>IF('2014 Quote Calculator'!$AD449="-","-",IF('2014 Quote Calculator'!$AD449="","",ROUNDUP(IF(OR('2014 Quote Calculator'!$H449=$CF$6,'2014 Quote Calculator'!$H449=$CG$6,'2014 Quote Calculator'!$H449=$CH$6,'2014 Quote Calculator'!$H449=$CI$6),'2014 Quote Calculator'!$AD449,(1-$L449)*'2014 Quote Calculator'!$AD449),2)))</f>
        <v/>
      </c>
      <c r="U449" s="15" t="str">
        <f t="shared" si="115"/>
        <v/>
      </c>
      <c r="V449" s="132"/>
      <c r="W449" s="18" t="str">
        <f t="shared" si="116"/>
        <v/>
      </c>
      <c r="X449" s="18" t="str">
        <f t="shared" si="109"/>
        <v/>
      </c>
      <c r="Y449" s="18" t="str">
        <f t="shared" si="117"/>
        <v/>
      </c>
      <c r="Z449" s="18" t="str">
        <f t="shared" si="110"/>
        <v/>
      </c>
      <c r="AA449" s="18" t="str">
        <f t="shared" si="118"/>
        <v/>
      </c>
      <c r="AB449" s="15" t="str">
        <f t="shared" si="119"/>
        <v/>
      </c>
      <c r="AC449" s="15" t="str">
        <f t="shared" si="111"/>
        <v/>
      </c>
      <c r="AD449" s="15" t="str">
        <f t="shared" si="112"/>
        <v/>
      </c>
      <c r="AE449" s="121"/>
      <c r="AF449" s="8"/>
      <c r="AG449" s="13"/>
      <c r="AH449" s="13"/>
      <c r="AI449" s="13"/>
      <c r="AJ449" s="13"/>
      <c r="AO449" s="13"/>
      <c r="BR449" s="13"/>
      <c r="BS449" s="122"/>
      <c r="BT449" s="122"/>
      <c r="BX449" s="13"/>
      <c r="BY449" s="122"/>
      <c r="BZ449" s="122"/>
      <c r="CO449" s="136"/>
      <c r="CP449" s="137"/>
    </row>
    <row r="450" spans="1:94" s="123" customFormat="1" ht="31.5" customHeight="1" x14ac:dyDescent="0.25">
      <c r="A450" s="118"/>
      <c r="B450" s="118"/>
      <c r="C450" s="118"/>
      <c r="D450" s="118"/>
      <c r="E450" s="118"/>
      <c r="F450" s="118"/>
      <c r="G450" s="118"/>
      <c r="H450" s="118"/>
      <c r="I450" s="18" t="str">
        <f t="shared" si="122"/>
        <v/>
      </c>
      <c r="J450" s="18" t="str">
        <f t="shared" si="123"/>
        <v/>
      </c>
      <c r="K450" s="118"/>
      <c r="L450" s="151"/>
      <c r="M450" s="151"/>
      <c r="N450" s="119"/>
      <c r="O450" s="120" t="str">
        <f t="shared" si="124"/>
        <v/>
      </c>
      <c r="P450" s="119"/>
      <c r="Q450" s="15" t="str">
        <f t="shared" si="113"/>
        <v/>
      </c>
      <c r="R450" s="15" t="str">
        <f>IF('2014 Quote Calculator'!$AB450="-","-",IF('2014 Quote Calculator'!$AB450="","",ROUNDUP(IF(OR('2014 Quote Calculator'!$E450=$CF$6,'2014 Quote Calculator'!$E450=$CG$6,'2014 Quote Calculator'!$E450=$CH$6,'2014 Quote Calculator'!$E450=$CI$6),'2014 Quote Calculator'!$AB450,(1-$L450)*'2014 Quote Calculator'!$AB450),2)))</f>
        <v/>
      </c>
      <c r="S450" s="15" t="str">
        <f t="shared" si="114"/>
        <v/>
      </c>
      <c r="T450" s="15" t="str">
        <f>IF('2014 Quote Calculator'!$AD450="-","-",IF('2014 Quote Calculator'!$AD450="","",ROUNDUP(IF(OR('2014 Quote Calculator'!$H450=$CF$6,'2014 Quote Calculator'!$H450=$CG$6,'2014 Quote Calculator'!$H450=$CH$6,'2014 Quote Calculator'!$H450=$CI$6),'2014 Quote Calculator'!$AD450,(1-$L450)*'2014 Quote Calculator'!$AD450),2)))</f>
        <v/>
      </c>
      <c r="U450" s="15" t="str">
        <f t="shared" si="115"/>
        <v/>
      </c>
      <c r="V450" s="132"/>
      <c r="W450" s="18" t="str">
        <f t="shared" si="116"/>
        <v/>
      </c>
      <c r="X450" s="18" t="str">
        <f t="shared" si="109"/>
        <v/>
      </c>
      <c r="Y450" s="18" t="str">
        <f t="shared" si="117"/>
        <v/>
      </c>
      <c r="Z450" s="18" t="str">
        <f t="shared" si="110"/>
        <v/>
      </c>
      <c r="AA450" s="18" t="str">
        <f t="shared" si="118"/>
        <v/>
      </c>
      <c r="AB450" s="15" t="str">
        <f t="shared" si="119"/>
        <v/>
      </c>
      <c r="AC450" s="15" t="str">
        <f t="shared" si="111"/>
        <v/>
      </c>
      <c r="AD450" s="15" t="str">
        <f t="shared" si="112"/>
        <v/>
      </c>
      <c r="AE450" s="121"/>
      <c r="AF450" s="8"/>
      <c r="AG450" s="13"/>
      <c r="AH450" s="13"/>
      <c r="AI450" s="13"/>
      <c r="AJ450" s="13"/>
      <c r="AO450" s="13"/>
      <c r="BR450" s="13"/>
      <c r="BS450" s="122"/>
      <c r="BT450" s="122"/>
      <c r="BX450" s="13"/>
      <c r="BY450" s="122"/>
      <c r="BZ450" s="122"/>
      <c r="CO450" s="136"/>
      <c r="CP450" s="137"/>
    </row>
    <row r="451" spans="1:94" s="123" customFormat="1" ht="31.5" customHeight="1" x14ac:dyDescent="0.25">
      <c r="A451" s="118"/>
      <c r="B451" s="118"/>
      <c r="C451" s="118"/>
      <c r="D451" s="118"/>
      <c r="E451" s="118"/>
      <c r="F451" s="118"/>
      <c r="G451" s="118"/>
      <c r="H451" s="118"/>
      <c r="I451" s="18" t="str">
        <f t="shared" si="122"/>
        <v/>
      </c>
      <c r="J451" s="18" t="str">
        <f t="shared" si="123"/>
        <v/>
      </c>
      <c r="K451" s="118"/>
      <c r="L451" s="151"/>
      <c r="M451" s="151"/>
      <c r="N451" s="119"/>
      <c r="O451" s="120" t="str">
        <f t="shared" si="124"/>
        <v/>
      </c>
      <c r="P451" s="119"/>
      <c r="Q451" s="15" t="str">
        <f t="shared" si="113"/>
        <v/>
      </c>
      <c r="R451" s="15" t="str">
        <f>IF('2014 Quote Calculator'!$AB451="-","-",IF('2014 Quote Calculator'!$AB451="","",ROUNDUP(IF(OR('2014 Quote Calculator'!$E451=$CF$6,'2014 Quote Calculator'!$E451=$CG$6,'2014 Quote Calculator'!$E451=$CH$6,'2014 Quote Calculator'!$E451=$CI$6),'2014 Quote Calculator'!$AB451,(1-$L451)*'2014 Quote Calculator'!$AB451),2)))</f>
        <v/>
      </c>
      <c r="S451" s="15" t="str">
        <f t="shared" si="114"/>
        <v/>
      </c>
      <c r="T451" s="15" t="str">
        <f>IF('2014 Quote Calculator'!$AD451="-","-",IF('2014 Quote Calculator'!$AD451="","",ROUNDUP(IF(OR('2014 Quote Calculator'!$H451=$CF$6,'2014 Quote Calculator'!$H451=$CG$6,'2014 Quote Calculator'!$H451=$CH$6,'2014 Quote Calculator'!$H451=$CI$6),'2014 Quote Calculator'!$AD451,(1-$L451)*'2014 Quote Calculator'!$AD451),2)))</f>
        <v/>
      </c>
      <c r="U451" s="15" t="str">
        <f t="shared" si="115"/>
        <v/>
      </c>
      <c r="V451" s="132"/>
      <c r="W451" s="18" t="str">
        <f t="shared" si="116"/>
        <v/>
      </c>
      <c r="X451" s="18" t="str">
        <f t="shared" si="109"/>
        <v/>
      </c>
      <c r="Y451" s="18" t="str">
        <f t="shared" si="117"/>
        <v/>
      </c>
      <c r="Z451" s="18" t="str">
        <f t="shared" si="110"/>
        <v/>
      </c>
      <c r="AA451" s="18" t="str">
        <f t="shared" si="118"/>
        <v/>
      </c>
      <c r="AB451" s="15" t="str">
        <f t="shared" si="119"/>
        <v/>
      </c>
      <c r="AC451" s="15" t="str">
        <f t="shared" si="111"/>
        <v/>
      </c>
      <c r="AD451" s="15" t="str">
        <f t="shared" si="112"/>
        <v/>
      </c>
      <c r="AE451" s="121"/>
      <c r="AF451" s="8"/>
      <c r="AG451" s="13"/>
      <c r="AH451" s="13"/>
      <c r="AI451" s="13"/>
      <c r="AJ451" s="13"/>
      <c r="AO451" s="13"/>
      <c r="BR451" s="13"/>
      <c r="BS451" s="122"/>
      <c r="BT451" s="122"/>
      <c r="BX451" s="13"/>
      <c r="BY451" s="122"/>
      <c r="BZ451" s="122"/>
      <c r="CO451" s="136"/>
      <c r="CP451" s="137"/>
    </row>
    <row r="452" spans="1:94" s="123" customFormat="1" ht="31.5" customHeight="1" x14ac:dyDescent="0.25">
      <c r="A452" s="118"/>
      <c r="B452" s="118"/>
      <c r="C452" s="118"/>
      <c r="D452" s="118"/>
      <c r="E452" s="118"/>
      <c r="F452" s="118"/>
      <c r="G452" s="118"/>
      <c r="H452" s="118"/>
      <c r="I452" s="18" t="str">
        <f t="shared" si="122"/>
        <v/>
      </c>
      <c r="J452" s="18" t="str">
        <f t="shared" si="123"/>
        <v/>
      </c>
      <c r="K452" s="118"/>
      <c r="L452" s="151"/>
      <c r="M452" s="151"/>
      <c r="N452" s="119"/>
      <c r="O452" s="120" t="str">
        <f t="shared" si="124"/>
        <v/>
      </c>
      <c r="P452" s="119"/>
      <c r="Q452" s="15" t="str">
        <f t="shared" si="113"/>
        <v/>
      </c>
      <c r="R452" s="15" t="str">
        <f>IF('2014 Quote Calculator'!$AB452="-","-",IF('2014 Quote Calculator'!$AB452="","",ROUNDUP(IF(OR('2014 Quote Calculator'!$E452=$CF$6,'2014 Quote Calculator'!$E452=$CG$6,'2014 Quote Calculator'!$E452=$CH$6,'2014 Quote Calculator'!$E452=$CI$6),'2014 Quote Calculator'!$AB452,(1-$L452)*'2014 Quote Calculator'!$AB452),2)))</f>
        <v/>
      </c>
      <c r="S452" s="15" t="str">
        <f t="shared" si="114"/>
        <v/>
      </c>
      <c r="T452" s="15" t="str">
        <f>IF('2014 Quote Calculator'!$AD452="-","-",IF('2014 Quote Calculator'!$AD452="","",ROUNDUP(IF(OR('2014 Quote Calculator'!$H452=$CF$6,'2014 Quote Calculator'!$H452=$CG$6,'2014 Quote Calculator'!$H452=$CH$6,'2014 Quote Calculator'!$H452=$CI$6),'2014 Quote Calculator'!$AD452,(1-$L452)*'2014 Quote Calculator'!$AD452),2)))</f>
        <v/>
      </c>
      <c r="U452" s="15" t="str">
        <f t="shared" si="115"/>
        <v/>
      </c>
      <c r="V452" s="132"/>
      <c r="W452" s="18" t="str">
        <f t="shared" si="116"/>
        <v/>
      </c>
      <c r="X452" s="18" t="str">
        <f t="shared" si="109"/>
        <v/>
      </c>
      <c r="Y452" s="18" t="str">
        <f t="shared" si="117"/>
        <v/>
      </c>
      <c r="Z452" s="18" t="str">
        <f t="shared" si="110"/>
        <v/>
      </c>
      <c r="AA452" s="18" t="str">
        <f t="shared" si="118"/>
        <v/>
      </c>
      <c r="AB452" s="15" t="str">
        <f t="shared" si="119"/>
        <v/>
      </c>
      <c r="AC452" s="15" t="str">
        <f t="shared" si="111"/>
        <v/>
      </c>
      <c r="AD452" s="15" t="str">
        <f t="shared" si="112"/>
        <v/>
      </c>
      <c r="AE452" s="121"/>
      <c r="AF452" s="8"/>
      <c r="AG452" s="13"/>
      <c r="AH452" s="13"/>
      <c r="AI452" s="13"/>
      <c r="AJ452" s="13"/>
      <c r="AO452" s="13"/>
      <c r="BR452" s="13"/>
      <c r="BS452" s="122"/>
      <c r="BT452" s="122"/>
      <c r="BX452" s="13"/>
      <c r="BY452" s="122"/>
      <c r="BZ452" s="122"/>
      <c r="CO452" s="136"/>
      <c r="CP452" s="137"/>
    </row>
    <row r="453" spans="1:94" s="123" customFormat="1" ht="31.5" customHeight="1" x14ac:dyDescent="0.25">
      <c r="A453" s="118"/>
      <c r="B453" s="118"/>
      <c r="C453" s="118"/>
      <c r="D453" s="118"/>
      <c r="E453" s="118"/>
      <c r="F453" s="118"/>
      <c r="G453" s="118"/>
      <c r="H453" s="118"/>
      <c r="I453" s="18" t="str">
        <f t="shared" si="122"/>
        <v/>
      </c>
      <c r="J453" s="18" t="str">
        <f t="shared" si="123"/>
        <v/>
      </c>
      <c r="K453" s="118"/>
      <c r="L453" s="151"/>
      <c r="M453" s="151"/>
      <c r="N453" s="119"/>
      <c r="O453" s="120" t="str">
        <f t="shared" si="124"/>
        <v/>
      </c>
      <c r="P453" s="119"/>
      <c r="Q453" s="15" t="str">
        <f t="shared" si="113"/>
        <v/>
      </c>
      <c r="R453" s="15" t="str">
        <f>IF('2014 Quote Calculator'!$AB453="-","-",IF('2014 Quote Calculator'!$AB453="","",ROUNDUP(IF(OR('2014 Quote Calculator'!$E453=$CF$6,'2014 Quote Calculator'!$E453=$CG$6,'2014 Quote Calculator'!$E453=$CH$6,'2014 Quote Calculator'!$E453=$CI$6),'2014 Quote Calculator'!$AB453,(1-$L453)*'2014 Quote Calculator'!$AB453),2)))</f>
        <v/>
      </c>
      <c r="S453" s="15" t="str">
        <f t="shared" si="114"/>
        <v/>
      </c>
      <c r="T453" s="15" t="str">
        <f>IF('2014 Quote Calculator'!$AD453="-","-",IF('2014 Quote Calculator'!$AD453="","",ROUNDUP(IF(OR('2014 Quote Calculator'!$H453=$CF$6,'2014 Quote Calculator'!$H453=$CG$6,'2014 Quote Calculator'!$H453=$CH$6,'2014 Quote Calculator'!$H453=$CI$6),'2014 Quote Calculator'!$AD453,(1-$L453)*'2014 Quote Calculator'!$AD453),2)))</f>
        <v/>
      </c>
      <c r="U453" s="15" t="str">
        <f t="shared" si="115"/>
        <v/>
      </c>
      <c r="V453" s="132"/>
      <c r="W453" s="18" t="str">
        <f t="shared" si="116"/>
        <v/>
      </c>
      <c r="X453" s="18" t="str">
        <f t="shared" si="109"/>
        <v/>
      </c>
      <c r="Y453" s="18" t="str">
        <f t="shared" si="117"/>
        <v/>
      </c>
      <c r="Z453" s="18" t="str">
        <f t="shared" si="110"/>
        <v/>
      </c>
      <c r="AA453" s="18" t="str">
        <f t="shared" si="118"/>
        <v/>
      </c>
      <c r="AB453" s="15" t="str">
        <f t="shared" si="119"/>
        <v/>
      </c>
      <c r="AC453" s="15" t="str">
        <f t="shared" si="111"/>
        <v/>
      </c>
      <c r="AD453" s="15" t="str">
        <f t="shared" si="112"/>
        <v/>
      </c>
      <c r="AE453" s="121"/>
      <c r="AF453" s="8"/>
      <c r="AG453" s="13"/>
      <c r="AH453" s="13"/>
      <c r="AI453" s="13"/>
      <c r="AJ453" s="13"/>
      <c r="AO453" s="13"/>
      <c r="BR453" s="13"/>
      <c r="BS453" s="122"/>
      <c r="BT453" s="122"/>
      <c r="BX453" s="13"/>
      <c r="BY453" s="122"/>
      <c r="BZ453" s="122"/>
      <c r="CO453" s="136"/>
      <c r="CP453" s="137"/>
    </row>
    <row r="454" spans="1:94" s="123" customFormat="1" ht="31.5" customHeight="1" x14ac:dyDescent="0.25">
      <c r="A454" s="118"/>
      <c r="B454" s="118"/>
      <c r="C454" s="118"/>
      <c r="D454" s="118"/>
      <c r="E454" s="118"/>
      <c r="F454" s="118"/>
      <c r="G454" s="118"/>
      <c r="H454" s="118"/>
      <c r="I454" s="18" t="str">
        <f t="shared" si="122"/>
        <v/>
      </c>
      <c r="J454" s="18" t="str">
        <f t="shared" si="123"/>
        <v/>
      </c>
      <c r="K454" s="118"/>
      <c r="L454" s="151"/>
      <c r="M454" s="151"/>
      <c r="N454" s="119"/>
      <c r="O454" s="120" t="str">
        <f t="shared" si="124"/>
        <v/>
      </c>
      <c r="P454" s="119"/>
      <c r="Q454" s="15" t="str">
        <f t="shared" si="113"/>
        <v/>
      </c>
      <c r="R454" s="15" t="str">
        <f>IF('2014 Quote Calculator'!$AB454="-","-",IF('2014 Quote Calculator'!$AB454="","",ROUNDUP(IF(OR('2014 Quote Calculator'!$E454=$CF$6,'2014 Quote Calculator'!$E454=$CG$6,'2014 Quote Calculator'!$E454=$CH$6,'2014 Quote Calculator'!$E454=$CI$6),'2014 Quote Calculator'!$AB454,(1-$L454)*'2014 Quote Calculator'!$AB454),2)))</f>
        <v/>
      </c>
      <c r="S454" s="15" t="str">
        <f t="shared" si="114"/>
        <v/>
      </c>
      <c r="T454" s="15" t="str">
        <f>IF('2014 Quote Calculator'!$AD454="-","-",IF('2014 Quote Calculator'!$AD454="","",ROUNDUP(IF(OR('2014 Quote Calculator'!$H454=$CF$6,'2014 Quote Calculator'!$H454=$CG$6,'2014 Quote Calculator'!$H454=$CH$6,'2014 Quote Calculator'!$H454=$CI$6),'2014 Quote Calculator'!$AD454,(1-$L454)*'2014 Quote Calculator'!$AD454),2)))</f>
        <v/>
      </c>
      <c r="U454" s="15" t="str">
        <f t="shared" si="115"/>
        <v/>
      </c>
      <c r="V454" s="132"/>
      <c r="W454" s="18" t="str">
        <f t="shared" si="116"/>
        <v/>
      </c>
      <c r="X454" s="18" t="str">
        <f t="shared" si="109"/>
        <v/>
      </c>
      <c r="Y454" s="18" t="str">
        <f t="shared" si="117"/>
        <v/>
      </c>
      <c r="Z454" s="18" t="str">
        <f t="shared" si="110"/>
        <v/>
      </c>
      <c r="AA454" s="18" t="str">
        <f t="shared" si="118"/>
        <v/>
      </c>
      <c r="AB454" s="15" t="str">
        <f t="shared" si="119"/>
        <v/>
      </c>
      <c r="AC454" s="15" t="str">
        <f t="shared" si="111"/>
        <v/>
      </c>
      <c r="AD454" s="15" t="str">
        <f t="shared" si="112"/>
        <v/>
      </c>
      <c r="AE454" s="121"/>
      <c r="AF454" s="8"/>
      <c r="AG454" s="13"/>
      <c r="AH454" s="13"/>
      <c r="AI454" s="13"/>
      <c r="AJ454" s="13"/>
      <c r="AO454" s="13"/>
      <c r="BR454" s="13"/>
      <c r="BS454" s="122"/>
      <c r="BT454" s="122"/>
      <c r="BX454" s="13"/>
      <c r="BY454" s="122"/>
      <c r="BZ454" s="122"/>
      <c r="CO454" s="136"/>
      <c r="CP454" s="137"/>
    </row>
    <row r="455" spans="1:94" s="123" customFormat="1" ht="31.5" customHeight="1" x14ac:dyDescent="0.25">
      <c r="A455" s="118"/>
      <c r="B455" s="118"/>
      <c r="C455" s="118"/>
      <c r="D455" s="118"/>
      <c r="E455" s="118"/>
      <c r="F455" s="118"/>
      <c r="G455" s="118"/>
      <c r="H455" s="118"/>
      <c r="I455" s="18" t="str">
        <f t="shared" si="122"/>
        <v/>
      </c>
      <c r="J455" s="18" t="str">
        <f t="shared" si="123"/>
        <v/>
      </c>
      <c r="K455" s="118"/>
      <c r="L455" s="151"/>
      <c r="M455" s="151"/>
      <c r="N455" s="119"/>
      <c r="O455" s="120" t="str">
        <f t="shared" si="124"/>
        <v/>
      </c>
      <c r="P455" s="119"/>
      <c r="Q455" s="15" t="str">
        <f t="shared" si="113"/>
        <v/>
      </c>
      <c r="R455" s="15" t="str">
        <f>IF('2014 Quote Calculator'!$AB455="-","-",IF('2014 Quote Calculator'!$AB455="","",ROUNDUP(IF(OR('2014 Quote Calculator'!$E455=$CF$6,'2014 Quote Calculator'!$E455=$CG$6,'2014 Quote Calculator'!$E455=$CH$6,'2014 Quote Calculator'!$E455=$CI$6),'2014 Quote Calculator'!$AB455,(1-$L455)*'2014 Quote Calculator'!$AB455),2)))</f>
        <v/>
      </c>
      <c r="S455" s="15" t="str">
        <f t="shared" si="114"/>
        <v/>
      </c>
      <c r="T455" s="15" t="str">
        <f>IF('2014 Quote Calculator'!$AD455="-","-",IF('2014 Quote Calculator'!$AD455="","",ROUNDUP(IF(OR('2014 Quote Calculator'!$H455=$CF$6,'2014 Quote Calculator'!$H455=$CG$6,'2014 Quote Calculator'!$H455=$CH$6,'2014 Quote Calculator'!$H455=$CI$6),'2014 Quote Calculator'!$AD455,(1-$L455)*'2014 Quote Calculator'!$AD455),2)))</f>
        <v/>
      </c>
      <c r="U455" s="15" t="str">
        <f t="shared" si="115"/>
        <v/>
      </c>
      <c r="V455" s="132"/>
      <c r="W455" s="18" t="str">
        <f t="shared" si="116"/>
        <v/>
      </c>
      <c r="X455" s="18" t="str">
        <f t="shared" ref="X455:X472" si="125">IF($W455="","",IF(LOOKUP($W455,$AF$7:$AF$25,$AF$7:$AF$25)=$W455,(LOOKUP($W455,$AF$7:$AF$25,$AF$7:$AF$25)),(LOOKUP($W455,$AF$7:$AF$25,$AF$8:$AF$26))))</f>
        <v/>
      </c>
      <c r="Y455" s="18" t="str">
        <f t="shared" si="117"/>
        <v/>
      </c>
      <c r="Z455" s="18" t="str">
        <f t="shared" ref="Z455:Z472" si="126">IF($Y455="","",IF(LOOKUP($Y455,$AF$7:$AF$25,$AF$7:$AF$25)=$Y455,(LOOKUP($Y455,$AF$7:$AF$25,$AF$7:$AF$25)),(LOOKUP($Y455,$AF$7:$AF$25,$AF$8:$AF$26))))</f>
        <v/>
      </c>
      <c r="AA455" s="18" t="str">
        <f t="shared" si="118"/>
        <v/>
      </c>
      <c r="AB455" s="15" t="str">
        <f t="shared" si="119"/>
        <v/>
      </c>
      <c r="AC455" s="15" t="str">
        <f t="shared" ref="AC455:AC472" si="127">IF($F455="","",IF($F455=$CR$7,$CS$7*$W455,IF($F455=$CR$8,$CS$8*$W455,IF($F455=$CR$9,$CS$9*$W455,"No Charge"))))</f>
        <v/>
      </c>
      <c r="AD455" s="15" t="str">
        <f t="shared" ref="AD455:AD472" si="128">IF($H455="","",IF($H455=$BR$6,LOOKUP($Z455,$AF$7:$AF$25,$BR$7:$BR$25),IF($H455=$BS$6,LOOKUP($Z455,$AF$7:$AF$25,$BS$7:$BS$25),IF($H455=$BT$6,LOOKUP($Z455,$AF$7:$AF$25,$BT$7:$BT$25),IF($H455=$BU$6,LOOKUP($Z455,$AF$7:$AF$25,$BU$7:$BU$25),IF($H455=$AR$6,LOOKUP($Z455,$AF$7:$AF$25,$AR$7:$AR$25),IF($H455=$BV$6,LOOKUP($Z455,$AF$7:$AF$25,$BV$7:$BV$25),IF($H455=$BW$6,LOOKUP($Z455,$AF$7:$AF$25,$BW$7:$BW$25),IF($H455=$BX$6,LOOKUP($Z455,$AF$7:$AF$25,$BX$7:$BX$25),IF($H455=$BY$6,LOOKUP($Z455,$AF$7:$AF$25,$BY$7:$BY$25),IF($H455=$BZ$6,LOOKUP($Z455,$AF$7:$AF$25,$BZ$7:$BZ$25),IF($H455=$CA$6,LOOKUP($Z455,$AF$7:$AF$25,$CA$7:$CA$25),IF($H455=$CB$6,LOOKUP($Z455,$AF$7:$AF$25,$CB$7:$CB$25),IF($H455=$CC$6,LOOKUP($Z455,$AF$7:$AF$25,$CC$7:$CC$25)))))))))))))))</f>
        <v/>
      </c>
      <c r="AE455" s="121"/>
      <c r="AF455" s="8"/>
      <c r="AG455" s="13"/>
      <c r="AH455" s="13"/>
      <c r="AI455" s="13"/>
      <c r="AJ455" s="13"/>
      <c r="AO455" s="13"/>
      <c r="BR455" s="13"/>
      <c r="BS455" s="122"/>
      <c r="BT455" s="122"/>
      <c r="BX455" s="13"/>
      <c r="BY455" s="122"/>
      <c r="BZ455" s="122"/>
      <c r="CO455" s="136"/>
      <c r="CP455" s="137"/>
    </row>
    <row r="456" spans="1:94" s="123" customFormat="1" ht="31.5" customHeight="1" x14ac:dyDescent="0.25">
      <c r="A456" s="118"/>
      <c r="B456" s="118"/>
      <c r="C456" s="118"/>
      <c r="D456" s="118"/>
      <c r="E456" s="118"/>
      <c r="F456" s="118"/>
      <c r="G456" s="118"/>
      <c r="H456" s="118"/>
      <c r="I456" s="18" t="str">
        <f t="shared" ref="I456:I519" si="129">IF($H456="","",IF($G456="","",IF($H456&gt;0.1,$C456+2*$H456,"")))</f>
        <v/>
      </c>
      <c r="J456" s="18" t="str">
        <f t="shared" ref="J456:J519" si="130">IF($H456="","",IF($G456="","",IF($H456&gt;0.1,$D456+2*$H456,"")))</f>
        <v/>
      </c>
      <c r="K456" s="118"/>
      <c r="L456" s="151"/>
      <c r="M456" s="151"/>
      <c r="N456" s="119"/>
      <c r="O456" s="120" t="str">
        <f t="shared" si="124"/>
        <v/>
      </c>
      <c r="P456" s="119"/>
      <c r="Q456" s="15" t="str">
        <f t="shared" ref="Q456:Q472" si="131">IF($B456="","",ROUNDUP(IF($R456="",0,$B456*$R456)+IF($S456="",0,$B456*$S456)+IF($T456="",0,$B456*$T456)+IF($U456="",0,$B456*$U456),2))</f>
        <v/>
      </c>
      <c r="R456" s="15" t="str">
        <f>IF('2014 Quote Calculator'!$AB456="-","-",IF('2014 Quote Calculator'!$AB456="","",ROUNDUP(IF(OR('2014 Quote Calculator'!$E456=$CF$6,'2014 Quote Calculator'!$E456=$CG$6,'2014 Quote Calculator'!$E456=$CH$6,'2014 Quote Calculator'!$E456=$CI$6),'2014 Quote Calculator'!$AB456,(1-$L456)*'2014 Quote Calculator'!$AB456),2)))</f>
        <v/>
      </c>
      <c r="S456" s="15" t="str">
        <f t="shared" ref="S456:S472" si="132">IF(AC456="","",ROUNDUP(IF($F456=$CR$7,$CS$7*$W456,IF($F456=$CR$8,$CS$8*$W456,IF($F456=$CR$12,$CS$12*$W456,IF($F456=$CR$9,$CS$9*$W456,"No Charge"))))*(1-$M456),2))</f>
        <v/>
      </c>
      <c r="T456" s="15" t="str">
        <f>IF('2014 Quote Calculator'!$AD456="-","-",IF('2014 Quote Calculator'!$AD456="","",ROUNDUP(IF(OR('2014 Quote Calculator'!$H456=$CF$6,'2014 Quote Calculator'!$H456=$CG$6,'2014 Quote Calculator'!$H456=$CH$6,'2014 Quote Calculator'!$H456=$CI$6),'2014 Quote Calculator'!$AD456,(1-$L456)*'2014 Quote Calculator'!$AD456),2)))</f>
        <v/>
      </c>
      <c r="U456" s="15" t="str">
        <f t="shared" ref="U456:U472" si="133">IF(OR($G456=$CK$6,$G456=$CL$6,$G456=$CM$6,$G456=$CN$6,$G456=$CO$6,$G456=$CP$6),ROUNDUP(IF($G456=$CK$6,$CK$7,IF($G456=$CL$6,$CL$7,IF($G456=$CM$6,$CM$7,IF($G456=$CN$6,$CN$7,IF($G456=$CO$6,$CO$7,IF($G456=$CP$6,$CP$7))))))*$AA456*(1-$L456),2),"")</f>
        <v/>
      </c>
      <c r="V456" s="132"/>
      <c r="W456" s="18" t="str">
        <f t="shared" ref="W456:W472" si="134">IF($C456="","",$C456*$D456)</f>
        <v/>
      </c>
      <c r="X456" s="18" t="str">
        <f t="shared" si="125"/>
        <v/>
      </c>
      <c r="Y456" s="18" t="str">
        <f t="shared" ref="Y456:Y472" si="135">IF($H456="","",J456*K456)</f>
        <v/>
      </c>
      <c r="Z456" s="18" t="str">
        <f t="shared" si="126"/>
        <v/>
      </c>
      <c r="AA456" s="18" t="str">
        <f t="shared" ref="AA456:AA472" si="136">IF($W456="","",IF(J456="",(C456+D456)*2,($J456+$K456)*2))</f>
        <v/>
      </c>
      <c r="AB456" s="15" t="str">
        <f t="shared" ref="AB456:AB472" si="137">IF($E456="","",IF(OR($E456=$CL$6,$E456=$CK$6,$E456=$CM$6,$E456=$CN$6),"",IF($E456=$AG$6,LOOKUP($X456,$AF$7:$AF$25,$AG$7:$AG$25),IF($E456=$AH$6,LOOKUP($X456,$AF$7:$AF$25,$AH$7:$AH$25),IF($E456=$AI$6,LOOKUP($X456,$AF$7:$AF$25,$AI$7:$AI$25),IF($E456=$AJ$6,LOOKUP($X456,$AF$7:$AF$25,$AJ$7:$AJ$25),IF($E456=$BR$6,LOOKUP($X456,$AF$7:$AF$25,$BR$7:$BR$25),IF($E456=$BS$6,LOOKUP($X456,$AF$7:$AF$25,$BS$7:$BS$25),IF($E456=$BT$6,LOOKUP($X456,$AF$7:$AF$25,$BT$7:$BT$25),IF($E456=$BU$6,LOOKUP($X456,$AF$7:$AF$25,$BU$7:$BU$25),IF($E456=$BI$6,$BI$7,IF($E456=$AQ$6,LOOKUP($X456,$AF$7:$AF$25,$AQ$7:$AQ$25),IF($E456=$AR$6,LOOKUP($X456,$AF$7:$AF$25,$AR$7:$AR$25),IF($E456=$BV$6,LOOKUP($X456,$AF$7:$AF$25,$BV$7:$BV$25),IF($E456=$BW$6,LOOKUP($X456,$AF$7:$AF$25,$BW$7:$BW$25),IF($E456=$AU$6,LOOKUP($X456,$AF$7:$AF$25,$AU$7:$AU$25),IF($E456=$AV$6,LOOKUP($X456,$AF$7:$AF$25,$AV$7:$AV$25),IF($E456=$AK$6,LOOKUP($X456,$AF$7:$AF$25,$AK$7:$AK$25),IF($E456=$AL$6,LOOKUP($X456,$AF$7:$AF$25,$AL$7:$AL$25),IF($E456=$AM$6,LOOKUP($X456,$AF$7:$AF$25,$AM$7:$AM$25),IF($E456=$BJ$6,$BJ$7,IF($E456=$AN$6,$AN$7,IF($E456=$AW$6,LOOKUP($X456,$AF$7:$AF$25,$AW$7:$AW$25),IF($E456=$AX$6,LOOKUP($X456,$AF$7:$AF$25,$AX$7:$AX$25),IF($E456=$BD$6,$BD$7,IF($E456=$AY$6,LOOKUP($X456,$AF$7:$AF$25,$AY$7:$AY$25),IF($E456=$AZ$6,LOOKUP($X456,$AF$7:$AF$25,$AZ$7:$AZ$25),IF($E456=$BL$6,$BL$7,IF($E456=$AP$6,LOOKUP($X456,$AF$7:$AF$25,$AP$7:$AP$25),IF($E456=$BK$6,$BK$7,IF($E456=$CD$6,LOOKUP($X456,$AF$7:$AF$25,$CD$7:$CD$25),IF($E456=$BE$6,$BE$7,IF($E456=$BF$6,$BF$7,IF($E456=$BG$6,$BG$7,IF($E456=$CE$6,"based on duration",IF($E456=$CF$6,LOOKUP($X456,$AF$7:$AF$25,$CF$7:$CF$25),IF($E456=$CG$6,$CG$7,IF($E456=$CH$6,$CH$7,IF($E456=$CI$6,$CI$7,IF($E456=$BA$6,$BA$7,IF($E456=$BB$6,$BB$7,IF($E456=$BC$6,$BC$7,IF($E456=$CJ$6,$CJ$7,IF($E456=$AO$6,LOOKUP($X456,$AF$7:$AF$25,$AO$7:$AO$25),IF($E456=$AS$6,LOOKUP($X456,$AF$7:$AF$25,$AS$7:$AS$25),IF($E456=$AT$6,LOOKUP($X456,$AF$7:$AF$25,$AT$7:$AT$25),IF($E456=$BH$6,$BH$7,"TBD")))))))))))))))))))))))))))))))))))))))))))))))</f>
        <v/>
      </c>
      <c r="AC456" s="15" t="str">
        <f t="shared" si="127"/>
        <v/>
      </c>
      <c r="AD456" s="15" t="str">
        <f t="shared" si="128"/>
        <v/>
      </c>
      <c r="AE456" s="121"/>
      <c r="AF456" s="8"/>
      <c r="AG456" s="13"/>
      <c r="AH456" s="13"/>
      <c r="AI456" s="13"/>
      <c r="AJ456" s="13"/>
      <c r="AO456" s="13"/>
      <c r="BR456" s="13"/>
      <c r="BS456" s="122"/>
      <c r="BT456" s="122"/>
      <c r="BX456" s="13"/>
      <c r="BY456" s="122"/>
      <c r="BZ456" s="122"/>
      <c r="CO456" s="136"/>
      <c r="CP456" s="137"/>
    </row>
    <row r="457" spans="1:94" s="123" customFormat="1" ht="31.5" customHeight="1" x14ac:dyDescent="0.25">
      <c r="A457" s="118"/>
      <c r="B457" s="118"/>
      <c r="C457" s="118"/>
      <c r="D457" s="118"/>
      <c r="E457" s="118"/>
      <c r="F457" s="118"/>
      <c r="G457" s="118"/>
      <c r="H457" s="118"/>
      <c r="I457" s="18" t="str">
        <f t="shared" si="129"/>
        <v/>
      </c>
      <c r="J457" s="18" t="str">
        <f t="shared" si="130"/>
        <v/>
      </c>
      <c r="K457" s="118"/>
      <c r="L457" s="151"/>
      <c r="M457" s="151"/>
      <c r="N457" s="119"/>
      <c r="O457" s="120" t="str">
        <f t="shared" ref="O457:O520" si="138">IF(C457="","",IF(B457=1,"","Quantity "&amp;B457&amp;" - ")&amp;$C457&amp;"in x "&amp;$D457&amp;"in "&amp;$E457&amp;IF($F457="",""," with "&amp;$F457)&amp;IF($I457="",""," on "&amp;$I457&amp;"in x "&amp;$J457&amp;"in "&amp;$G457)&amp;IF($K457="","",IF($I457&gt;0.1,"  and "&amp;$I457&amp;"in x "&amp;$J457&amp;"in "&amp;$K457," and "&amp;$C457&amp;"in x "&amp;$D457&amp;"in "&amp;$K457))&amp;"            $"&amp;$Q457&amp;IF($E457="","","    (Pricing Breakdown:  $"&amp;$R457&amp;" for each "&amp;$E457)&amp;IF($F457="","",", $"&amp;$S457&amp;IF($F457="",""," for each "&amp;$F457))&amp;IF($G457="","",", $"&amp;$T457&amp;IF($G457="",""," for each "&amp;$G457))&amp;IF($U457="","",", $"&amp;$U457&amp;" for each "&amp;IF($K457="",$F457,$K457))&amp;IF(Q457&gt;1,")","")&amp;IF($A457="",""," - "&amp;$A457))</f>
        <v/>
      </c>
      <c r="P457" s="119"/>
      <c r="Q457" s="15" t="str">
        <f t="shared" si="131"/>
        <v/>
      </c>
      <c r="R457" s="15" t="str">
        <f>IF('2014 Quote Calculator'!$AB457="-","-",IF('2014 Quote Calculator'!$AB457="","",ROUNDUP(IF(OR('2014 Quote Calculator'!$E457=$CF$6,'2014 Quote Calculator'!$E457=$CG$6,'2014 Quote Calculator'!$E457=$CH$6,'2014 Quote Calculator'!$E457=$CI$6),'2014 Quote Calculator'!$AB457,(1-$L457)*'2014 Quote Calculator'!$AB457),2)))</f>
        <v/>
      </c>
      <c r="S457" s="15" t="str">
        <f t="shared" si="132"/>
        <v/>
      </c>
      <c r="T457" s="15" t="str">
        <f>IF('2014 Quote Calculator'!$AD457="-","-",IF('2014 Quote Calculator'!$AD457="","",ROUNDUP(IF(OR('2014 Quote Calculator'!$H457=$CF$6,'2014 Quote Calculator'!$H457=$CG$6,'2014 Quote Calculator'!$H457=$CH$6,'2014 Quote Calculator'!$H457=$CI$6),'2014 Quote Calculator'!$AD457,(1-$L457)*'2014 Quote Calculator'!$AD457),2)))</f>
        <v/>
      </c>
      <c r="U457" s="15" t="str">
        <f t="shared" si="133"/>
        <v/>
      </c>
      <c r="V457" s="132"/>
      <c r="W457" s="18" t="str">
        <f t="shared" si="134"/>
        <v/>
      </c>
      <c r="X457" s="18" t="str">
        <f t="shared" si="125"/>
        <v/>
      </c>
      <c r="Y457" s="18" t="str">
        <f t="shared" si="135"/>
        <v/>
      </c>
      <c r="Z457" s="18" t="str">
        <f t="shared" si="126"/>
        <v/>
      </c>
      <c r="AA457" s="18" t="str">
        <f t="shared" si="136"/>
        <v/>
      </c>
      <c r="AB457" s="15" t="str">
        <f t="shared" si="137"/>
        <v/>
      </c>
      <c r="AC457" s="15" t="str">
        <f t="shared" si="127"/>
        <v/>
      </c>
      <c r="AD457" s="15" t="str">
        <f t="shared" si="128"/>
        <v/>
      </c>
      <c r="AE457" s="121"/>
      <c r="AF457" s="8"/>
      <c r="AG457" s="13"/>
      <c r="AH457" s="13"/>
      <c r="AI457" s="13"/>
      <c r="AJ457" s="13"/>
      <c r="AO457" s="13"/>
      <c r="BR457" s="13"/>
      <c r="BS457" s="122"/>
      <c r="BT457" s="122"/>
      <c r="BX457" s="13"/>
      <c r="BY457" s="122"/>
      <c r="BZ457" s="122"/>
      <c r="CO457" s="136"/>
      <c r="CP457" s="137"/>
    </row>
    <row r="458" spans="1:94" s="123" customFormat="1" ht="31.5" customHeight="1" x14ac:dyDescent="0.25">
      <c r="A458" s="118"/>
      <c r="B458" s="118"/>
      <c r="C458" s="118"/>
      <c r="D458" s="118"/>
      <c r="E458" s="118"/>
      <c r="F458" s="118"/>
      <c r="G458" s="118"/>
      <c r="H458" s="118"/>
      <c r="I458" s="18" t="str">
        <f t="shared" si="129"/>
        <v/>
      </c>
      <c r="J458" s="18" t="str">
        <f t="shared" si="130"/>
        <v/>
      </c>
      <c r="K458" s="118"/>
      <c r="L458" s="151"/>
      <c r="M458" s="151"/>
      <c r="N458" s="119"/>
      <c r="O458" s="120" t="str">
        <f t="shared" si="138"/>
        <v/>
      </c>
      <c r="P458" s="119"/>
      <c r="Q458" s="15" t="str">
        <f t="shared" si="131"/>
        <v/>
      </c>
      <c r="R458" s="15" t="str">
        <f>IF('2014 Quote Calculator'!$AB458="-","-",IF('2014 Quote Calculator'!$AB458="","",ROUNDUP(IF(OR('2014 Quote Calculator'!$E458=$CF$6,'2014 Quote Calculator'!$E458=$CG$6,'2014 Quote Calculator'!$E458=$CH$6,'2014 Quote Calculator'!$E458=$CI$6),'2014 Quote Calculator'!$AB458,(1-$L458)*'2014 Quote Calculator'!$AB458),2)))</f>
        <v/>
      </c>
      <c r="S458" s="15" t="str">
        <f t="shared" si="132"/>
        <v/>
      </c>
      <c r="T458" s="15" t="str">
        <f>IF('2014 Quote Calculator'!$AD458="-","-",IF('2014 Quote Calculator'!$AD458="","",ROUNDUP(IF(OR('2014 Quote Calculator'!$H458=$CF$6,'2014 Quote Calculator'!$H458=$CG$6,'2014 Quote Calculator'!$H458=$CH$6,'2014 Quote Calculator'!$H458=$CI$6),'2014 Quote Calculator'!$AD458,(1-$L458)*'2014 Quote Calculator'!$AD458),2)))</f>
        <v/>
      </c>
      <c r="U458" s="15" t="str">
        <f t="shared" si="133"/>
        <v/>
      </c>
      <c r="V458" s="132"/>
      <c r="W458" s="18" t="str">
        <f t="shared" si="134"/>
        <v/>
      </c>
      <c r="X458" s="18" t="str">
        <f t="shared" si="125"/>
        <v/>
      </c>
      <c r="Y458" s="18" t="str">
        <f t="shared" si="135"/>
        <v/>
      </c>
      <c r="Z458" s="18" t="str">
        <f t="shared" si="126"/>
        <v/>
      </c>
      <c r="AA458" s="18" t="str">
        <f t="shared" si="136"/>
        <v/>
      </c>
      <c r="AB458" s="15" t="str">
        <f t="shared" si="137"/>
        <v/>
      </c>
      <c r="AC458" s="15" t="str">
        <f t="shared" si="127"/>
        <v/>
      </c>
      <c r="AD458" s="15" t="str">
        <f t="shared" si="128"/>
        <v/>
      </c>
      <c r="AE458" s="121"/>
      <c r="AF458" s="8"/>
      <c r="AG458" s="13"/>
      <c r="AH458" s="13"/>
      <c r="AI458" s="13"/>
      <c r="AJ458" s="13"/>
      <c r="AO458" s="13"/>
      <c r="BR458" s="13"/>
      <c r="BS458" s="122"/>
      <c r="BT458" s="122"/>
      <c r="BX458" s="13"/>
      <c r="BY458" s="122"/>
      <c r="BZ458" s="122"/>
      <c r="CO458" s="136"/>
      <c r="CP458" s="137"/>
    </row>
    <row r="459" spans="1:94" s="123" customFormat="1" ht="31.5" customHeight="1" x14ac:dyDescent="0.25">
      <c r="A459" s="118"/>
      <c r="B459" s="118"/>
      <c r="C459" s="118"/>
      <c r="D459" s="118"/>
      <c r="E459" s="118"/>
      <c r="F459" s="118"/>
      <c r="G459" s="118"/>
      <c r="H459" s="118"/>
      <c r="I459" s="18" t="str">
        <f t="shared" si="129"/>
        <v/>
      </c>
      <c r="J459" s="18" t="str">
        <f t="shared" si="130"/>
        <v/>
      </c>
      <c r="K459" s="118"/>
      <c r="L459" s="151"/>
      <c r="M459" s="151"/>
      <c r="N459" s="119"/>
      <c r="O459" s="120" t="str">
        <f t="shared" si="138"/>
        <v/>
      </c>
      <c r="P459" s="119"/>
      <c r="Q459" s="15" t="str">
        <f t="shared" si="131"/>
        <v/>
      </c>
      <c r="R459" s="15" t="str">
        <f>IF('2014 Quote Calculator'!$AB459="-","-",IF('2014 Quote Calculator'!$AB459="","",ROUNDUP(IF(OR('2014 Quote Calculator'!$E459=$CF$6,'2014 Quote Calculator'!$E459=$CG$6,'2014 Quote Calculator'!$E459=$CH$6,'2014 Quote Calculator'!$E459=$CI$6),'2014 Quote Calculator'!$AB459,(1-$L459)*'2014 Quote Calculator'!$AB459),2)))</f>
        <v/>
      </c>
      <c r="S459" s="15" t="str">
        <f t="shared" si="132"/>
        <v/>
      </c>
      <c r="T459" s="15" t="str">
        <f>IF('2014 Quote Calculator'!$AD459="-","-",IF('2014 Quote Calculator'!$AD459="","",ROUNDUP(IF(OR('2014 Quote Calculator'!$H459=$CF$6,'2014 Quote Calculator'!$H459=$CG$6,'2014 Quote Calculator'!$H459=$CH$6,'2014 Quote Calculator'!$H459=$CI$6),'2014 Quote Calculator'!$AD459,(1-$L459)*'2014 Quote Calculator'!$AD459),2)))</f>
        <v/>
      </c>
      <c r="U459" s="15" t="str">
        <f t="shared" si="133"/>
        <v/>
      </c>
      <c r="V459" s="132"/>
      <c r="W459" s="18" t="str">
        <f t="shared" si="134"/>
        <v/>
      </c>
      <c r="X459" s="18" t="str">
        <f t="shared" si="125"/>
        <v/>
      </c>
      <c r="Y459" s="18" t="str">
        <f t="shared" si="135"/>
        <v/>
      </c>
      <c r="Z459" s="18" t="str">
        <f t="shared" si="126"/>
        <v/>
      </c>
      <c r="AA459" s="18" t="str">
        <f t="shared" si="136"/>
        <v/>
      </c>
      <c r="AB459" s="15" t="str">
        <f t="shared" si="137"/>
        <v/>
      </c>
      <c r="AC459" s="15" t="str">
        <f t="shared" si="127"/>
        <v/>
      </c>
      <c r="AD459" s="15" t="str">
        <f t="shared" si="128"/>
        <v/>
      </c>
      <c r="AE459" s="121"/>
      <c r="AF459" s="8"/>
      <c r="AG459" s="13"/>
      <c r="AH459" s="13"/>
      <c r="AI459" s="13"/>
      <c r="AJ459" s="13"/>
      <c r="AO459" s="13"/>
      <c r="BR459" s="13"/>
      <c r="BS459" s="122"/>
      <c r="BT459" s="122"/>
      <c r="BX459" s="13"/>
      <c r="BY459" s="122"/>
      <c r="BZ459" s="122"/>
      <c r="CO459" s="136"/>
      <c r="CP459" s="137"/>
    </row>
    <row r="460" spans="1:94" s="123" customFormat="1" ht="31.5" customHeight="1" x14ac:dyDescent="0.25">
      <c r="A460" s="118"/>
      <c r="B460" s="118"/>
      <c r="C460" s="118"/>
      <c r="D460" s="118"/>
      <c r="E460" s="118"/>
      <c r="F460" s="118"/>
      <c r="G460" s="118"/>
      <c r="H460" s="118"/>
      <c r="I460" s="18" t="str">
        <f t="shared" si="129"/>
        <v/>
      </c>
      <c r="J460" s="18" t="str">
        <f t="shared" si="130"/>
        <v/>
      </c>
      <c r="K460" s="118"/>
      <c r="L460" s="151"/>
      <c r="M460" s="151"/>
      <c r="N460" s="119"/>
      <c r="O460" s="120" t="str">
        <f t="shared" si="138"/>
        <v/>
      </c>
      <c r="P460" s="119"/>
      <c r="Q460" s="15" t="str">
        <f t="shared" si="131"/>
        <v/>
      </c>
      <c r="R460" s="15" t="str">
        <f>IF('2014 Quote Calculator'!$AB460="-","-",IF('2014 Quote Calculator'!$AB460="","",ROUNDUP(IF(OR('2014 Quote Calculator'!$E460=$CF$6,'2014 Quote Calculator'!$E460=$CG$6,'2014 Quote Calculator'!$E460=$CH$6,'2014 Quote Calculator'!$E460=$CI$6),'2014 Quote Calculator'!$AB460,(1-$L460)*'2014 Quote Calculator'!$AB460),2)))</f>
        <v/>
      </c>
      <c r="S460" s="15" t="str">
        <f t="shared" si="132"/>
        <v/>
      </c>
      <c r="T460" s="15" t="str">
        <f>IF('2014 Quote Calculator'!$AD460="-","-",IF('2014 Quote Calculator'!$AD460="","",ROUNDUP(IF(OR('2014 Quote Calculator'!$H460=$CF$6,'2014 Quote Calculator'!$H460=$CG$6,'2014 Quote Calculator'!$H460=$CH$6,'2014 Quote Calculator'!$H460=$CI$6),'2014 Quote Calculator'!$AD460,(1-$L460)*'2014 Quote Calculator'!$AD460),2)))</f>
        <v/>
      </c>
      <c r="U460" s="15" t="str">
        <f t="shared" si="133"/>
        <v/>
      </c>
      <c r="V460" s="132"/>
      <c r="W460" s="18" t="str">
        <f t="shared" si="134"/>
        <v/>
      </c>
      <c r="X460" s="18" t="str">
        <f t="shared" si="125"/>
        <v/>
      </c>
      <c r="Y460" s="18" t="str">
        <f t="shared" si="135"/>
        <v/>
      </c>
      <c r="Z460" s="18" t="str">
        <f t="shared" si="126"/>
        <v/>
      </c>
      <c r="AA460" s="18" t="str">
        <f t="shared" si="136"/>
        <v/>
      </c>
      <c r="AB460" s="15" t="str">
        <f t="shared" si="137"/>
        <v/>
      </c>
      <c r="AC460" s="15" t="str">
        <f t="shared" si="127"/>
        <v/>
      </c>
      <c r="AD460" s="15" t="str">
        <f t="shared" si="128"/>
        <v/>
      </c>
      <c r="AE460" s="121"/>
      <c r="AF460" s="8"/>
      <c r="AG460" s="13"/>
      <c r="AH460" s="13"/>
      <c r="AI460" s="13"/>
      <c r="AJ460" s="13"/>
      <c r="AO460" s="13"/>
      <c r="BR460" s="13"/>
      <c r="BS460" s="122"/>
      <c r="BT460" s="122"/>
      <c r="BX460" s="13"/>
      <c r="BY460" s="122"/>
      <c r="BZ460" s="122"/>
      <c r="CO460" s="136"/>
      <c r="CP460" s="137"/>
    </row>
    <row r="461" spans="1:94" s="123" customFormat="1" ht="31.5" customHeight="1" x14ac:dyDescent="0.25">
      <c r="A461" s="118"/>
      <c r="B461" s="118"/>
      <c r="C461" s="118"/>
      <c r="D461" s="118"/>
      <c r="E461" s="118"/>
      <c r="F461" s="118"/>
      <c r="G461" s="118"/>
      <c r="H461" s="118"/>
      <c r="I461" s="18" t="str">
        <f t="shared" si="129"/>
        <v/>
      </c>
      <c r="J461" s="18" t="str">
        <f t="shared" si="130"/>
        <v/>
      </c>
      <c r="K461" s="118"/>
      <c r="L461" s="151"/>
      <c r="M461" s="151"/>
      <c r="N461" s="119"/>
      <c r="O461" s="120" t="str">
        <f t="shared" si="138"/>
        <v/>
      </c>
      <c r="P461" s="119"/>
      <c r="Q461" s="15" t="str">
        <f t="shared" si="131"/>
        <v/>
      </c>
      <c r="R461" s="15" t="str">
        <f>IF('2014 Quote Calculator'!$AB461="-","-",IF('2014 Quote Calculator'!$AB461="","",ROUNDUP(IF(OR('2014 Quote Calculator'!$E461=$CF$6,'2014 Quote Calculator'!$E461=$CG$6,'2014 Quote Calculator'!$E461=$CH$6,'2014 Quote Calculator'!$E461=$CI$6),'2014 Quote Calculator'!$AB461,(1-$L461)*'2014 Quote Calculator'!$AB461),2)))</f>
        <v/>
      </c>
      <c r="S461" s="15" t="str">
        <f t="shared" si="132"/>
        <v/>
      </c>
      <c r="T461" s="15" t="str">
        <f>IF('2014 Quote Calculator'!$AD461="-","-",IF('2014 Quote Calculator'!$AD461="","",ROUNDUP(IF(OR('2014 Quote Calculator'!$H461=$CF$6,'2014 Quote Calculator'!$H461=$CG$6,'2014 Quote Calculator'!$H461=$CH$6,'2014 Quote Calculator'!$H461=$CI$6),'2014 Quote Calculator'!$AD461,(1-$L461)*'2014 Quote Calculator'!$AD461),2)))</f>
        <v/>
      </c>
      <c r="U461" s="15" t="str">
        <f t="shared" si="133"/>
        <v/>
      </c>
      <c r="V461" s="132"/>
      <c r="W461" s="18" t="str">
        <f t="shared" si="134"/>
        <v/>
      </c>
      <c r="X461" s="18" t="str">
        <f t="shared" si="125"/>
        <v/>
      </c>
      <c r="Y461" s="18" t="str">
        <f t="shared" si="135"/>
        <v/>
      </c>
      <c r="Z461" s="18" t="str">
        <f t="shared" si="126"/>
        <v/>
      </c>
      <c r="AA461" s="18" t="str">
        <f t="shared" si="136"/>
        <v/>
      </c>
      <c r="AB461" s="15" t="str">
        <f t="shared" si="137"/>
        <v/>
      </c>
      <c r="AC461" s="15" t="str">
        <f t="shared" si="127"/>
        <v/>
      </c>
      <c r="AD461" s="15" t="str">
        <f t="shared" si="128"/>
        <v/>
      </c>
      <c r="AE461" s="121"/>
      <c r="AF461" s="8"/>
      <c r="AG461" s="13"/>
      <c r="AH461" s="13"/>
      <c r="AI461" s="13"/>
      <c r="AJ461" s="13"/>
      <c r="AO461" s="13"/>
      <c r="BR461" s="13"/>
      <c r="BS461" s="122"/>
      <c r="BT461" s="122"/>
      <c r="BX461" s="13"/>
      <c r="BY461" s="122"/>
      <c r="BZ461" s="122"/>
      <c r="CO461" s="136"/>
      <c r="CP461" s="137"/>
    </row>
    <row r="462" spans="1:94" s="123" customFormat="1" ht="31.5" customHeight="1" x14ac:dyDescent="0.25">
      <c r="A462" s="118"/>
      <c r="B462" s="118"/>
      <c r="C462" s="118"/>
      <c r="D462" s="118"/>
      <c r="E462" s="118"/>
      <c r="F462" s="118"/>
      <c r="G462" s="118"/>
      <c r="H462" s="118"/>
      <c r="I462" s="18" t="str">
        <f t="shared" si="129"/>
        <v/>
      </c>
      <c r="J462" s="18" t="str">
        <f t="shared" si="130"/>
        <v/>
      </c>
      <c r="K462" s="118"/>
      <c r="L462" s="151"/>
      <c r="M462" s="151"/>
      <c r="N462" s="119"/>
      <c r="O462" s="120" t="str">
        <f t="shared" si="138"/>
        <v/>
      </c>
      <c r="P462" s="119"/>
      <c r="Q462" s="15" t="str">
        <f t="shared" si="131"/>
        <v/>
      </c>
      <c r="R462" s="15" t="str">
        <f>IF('2014 Quote Calculator'!$AB462="-","-",IF('2014 Quote Calculator'!$AB462="","",ROUNDUP(IF(OR('2014 Quote Calculator'!$E462=$CF$6,'2014 Quote Calculator'!$E462=$CG$6,'2014 Quote Calculator'!$E462=$CH$6,'2014 Quote Calculator'!$E462=$CI$6),'2014 Quote Calculator'!$AB462,(1-$L462)*'2014 Quote Calculator'!$AB462),2)))</f>
        <v/>
      </c>
      <c r="S462" s="15" t="str">
        <f t="shared" si="132"/>
        <v/>
      </c>
      <c r="T462" s="15" t="str">
        <f>IF('2014 Quote Calculator'!$AD462="-","-",IF('2014 Quote Calculator'!$AD462="","",ROUNDUP(IF(OR('2014 Quote Calculator'!$H462=$CF$6,'2014 Quote Calculator'!$H462=$CG$6,'2014 Quote Calculator'!$H462=$CH$6,'2014 Quote Calculator'!$H462=$CI$6),'2014 Quote Calculator'!$AD462,(1-$L462)*'2014 Quote Calculator'!$AD462),2)))</f>
        <v/>
      </c>
      <c r="U462" s="15" t="str">
        <f t="shared" si="133"/>
        <v/>
      </c>
      <c r="V462" s="132"/>
      <c r="W462" s="18" t="str">
        <f t="shared" si="134"/>
        <v/>
      </c>
      <c r="X462" s="18" t="str">
        <f t="shared" si="125"/>
        <v/>
      </c>
      <c r="Y462" s="18" t="str">
        <f t="shared" si="135"/>
        <v/>
      </c>
      <c r="Z462" s="18" t="str">
        <f t="shared" si="126"/>
        <v/>
      </c>
      <c r="AA462" s="18" t="str">
        <f t="shared" si="136"/>
        <v/>
      </c>
      <c r="AB462" s="15" t="str">
        <f t="shared" si="137"/>
        <v/>
      </c>
      <c r="AC462" s="15" t="str">
        <f t="shared" si="127"/>
        <v/>
      </c>
      <c r="AD462" s="15" t="str">
        <f t="shared" si="128"/>
        <v/>
      </c>
      <c r="AE462" s="121"/>
      <c r="AF462" s="8"/>
      <c r="AG462" s="13"/>
      <c r="AH462" s="13"/>
      <c r="AI462" s="13"/>
      <c r="AJ462" s="13"/>
      <c r="AO462" s="13"/>
      <c r="BR462" s="13"/>
      <c r="BS462" s="122"/>
      <c r="BT462" s="122"/>
      <c r="BX462" s="13"/>
      <c r="BY462" s="122"/>
      <c r="BZ462" s="122"/>
      <c r="CO462" s="136"/>
      <c r="CP462" s="137"/>
    </row>
    <row r="463" spans="1:94" s="123" customFormat="1" ht="31.5" customHeight="1" x14ac:dyDescent="0.25">
      <c r="A463" s="118"/>
      <c r="B463" s="118"/>
      <c r="C463" s="118"/>
      <c r="D463" s="118"/>
      <c r="E463" s="118"/>
      <c r="F463" s="118"/>
      <c r="G463" s="118"/>
      <c r="H463" s="118"/>
      <c r="I463" s="18" t="str">
        <f t="shared" si="129"/>
        <v/>
      </c>
      <c r="J463" s="18" t="str">
        <f t="shared" si="130"/>
        <v/>
      </c>
      <c r="K463" s="118"/>
      <c r="L463" s="151"/>
      <c r="M463" s="151"/>
      <c r="N463" s="119"/>
      <c r="O463" s="120" t="str">
        <f t="shared" si="138"/>
        <v/>
      </c>
      <c r="P463" s="119"/>
      <c r="Q463" s="15" t="str">
        <f t="shared" si="131"/>
        <v/>
      </c>
      <c r="R463" s="15" t="str">
        <f>IF('2014 Quote Calculator'!$AB463="-","-",IF('2014 Quote Calculator'!$AB463="","",ROUNDUP(IF(OR('2014 Quote Calculator'!$E463=$CF$6,'2014 Quote Calculator'!$E463=$CG$6,'2014 Quote Calculator'!$E463=$CH$6,'2014 Quote Calculator'!$E463=$CI$6),'2014 Quote Calculator'!$AB463,(1-$L463)*'2014 Quote Calculator'!$AB463),2)))</f>
        <v/>
      </c>
      <c r="S463" s="15" t="str">
        <f t="shared" si="132"/>
        <v/>
      </c>
      <c r="T463" s="15" t="str">
        <f>IF('2014 Quote Calculator'!$AD463="-","-",IF('2014 Quote Calculator'!$AD463="","",ROUNDUP(IF(OR('2014 Quote Calculator'!$H463=$CF$6,'2014 Quote Calculator'!$H463=$CG$6,'2014 Quote Calculator'!$H463=$CH$6,'2014 Quote Calculator'!$H463=$CI$6),'2014 Quote Calculator'!$AD463,(1-$L463)*'2014 Quote Calculator'!$AD463),2)))</f>
        <v/>
      </c>
      <c r="U463" s="15" t="str">
        <f t="shared" si="133"/>
        <v/>
      </c>
      <c r="V463" s="132"/>
      <c r="W463" s="18" t="str">
        <f t="shared" si="134"/>
        <v/>
      </c>
      <c r="X463" s="18" t="str">
        <f t="shared" si="125"/>
        <v/>
      </c>
      <c r="Y463" s="18" t="str">
        <f t="shared" si="135"/>
        <v/>
      </c>
      <c r="Z463" s="18" t="str">
        <f t="shared" si="126"/>
        <v/>
      </c>
      <c r="AA463" s="18" t="str">
        <f t="shared" si="136"/>
        <v/>
      </c>
      <c r="AB463" s="15" t="str">
        <f t="shared" si="137"/>
        <v/>
      </c>
      <c r="AC463" s="15" t="str">
        <f t="shared" si="127"/>
        <v/>
      </c>
      <c r="AD463" s="15" t="str">
        <f t="shared" si="128"/>
        <v/>
      </c>
      <c r="AE463" s="121"/>
      <c r="AF463" s="8"/>
      <c r="AG463" s="13"/>
      <c r="AH463" s="13"/>
      <c r="AI463" s="13"/>
      <c r="AJ463" s="13"/>
      <c r="AO463" s="13"/>
      <c r="BR463" s="13"/>
      <c r="BS463" s="122"/>
      <c r="BT463" s="122"/>
      <c r="BX463" s="13"/>
      <c r="BY463" s="122"/>
      <c r="BZ463" s="122"/>
      <c r="CO463" s="136"/>
      <c r="CP463" s="137"/>
    </row>
    <row r="464" spans="1:94" s="123" customFormat="1" ht="31.5" customHeight="1" x14ac:dyDescent="0.25">
      <c r="A464" s="118"/>
      <c r="B464" s="118"/>
      <c r="C464" s="118"/>
      <c r="D464" s="118"/>
      <c r="E464" s="118"/>
      <c r="F464" s="118"/>
      <c r="G464" s="118"/>
      <c r="H464" s="118"/>
      <c r="I464" s="18" t="str">
        <f t="shared" si="129"/>
        <v/>
      </c>
      <c r="J464" s="18" t="str">
        <f t="shared" si="130"/>
        <v/>
      </c>
      <c r="K464" s="118"/>
      <c r="L464" s="151"/>
      <c r="M464" s="151"/>
      <c r="N464" s="119"/>
      <c r="O464" s="120" t="str">
        <f t="shared" si="138"/>
        <v/>
      </c>
      <c r="P464" s="119"/>
      <c r="Q464" s="15" t="str">
        <f t="shared" si="131"/>
        <v/>
      </c>
      <c r="R464" s="15" t="str">
        <f>IF('2014 Quote Calculator'!$AB464="-","-",IF('2014 Quote Calculator'!$AB464="","",ROUNDUP(IF(OR('2014 Quote Calculator'!$E464=$CF$6,'2014 Quote Calculator'!$E464=$CG$6,'2014 Quote Calculator'!$E464=$CH$6,'2014 Quote Calculator'!$E464=$CI$6),'2014 Quote Calculator'!$AB464,(1-$L464)*'2014 Quote Calculator'!$AB464),2)))</f>
        <v/>
      </c>
      <c r="S464" s="15" t="str">
        <f t="shared" si="132"/>
        <v/>
      </c>
      <c r="T464" s="15" t="str">
        <f>IF('2014 Quote Calculator'!$AD464="-","-",IF('2014 Quote Calculator'!$AD464="","",ROUNDUP(IF(OR('2014 Quote Calculator'!$H464=$CF$6,'2014 Quote Calculator'!$H464=$CG$6,'2014 Quote Calculator'!$H464=$CH$6,'2014 Quote Calculator'!$H464=$CI$6),'2014 Quote Calculator'!$AD464,(1-$L464)*'2014 Quote Calculator'!$AD464),2)))</f>
        <v/>
      </c>
      <c r="U464" s="15" t="str">
        <f t="shared" si="133"/>
        <v/>
      </c>
      <c r="V464" s="132"/>
      <c r="W464" s="18" t="str">
        <f t="shared" si="134"/>
        <v/>
      </c>
      <c r="X464" s="18" t="str">
        <f t="shared" si="125"/>
        <v/>
      </c>
      <c r="Y464" s="18" t="str">
        <f t="shared" si="135"/>
        <v/>
      </c>
      <c r="Z464" s="18" t="str">
        <f t="shared" si="126"/>
        <v/>
      </c>
      <c r="AA464" s="18" t="str">
        <f t="shared" si="136"/>
        <v/>
      </c>
      <c r="AB464" s="15" t="str">
        <f t="shared" si="137"/>
        <v/>
      </c>
      <c r="AC464" s="15" t="str">
        <f t="shared" si="127"/>
        <v/>
      </c>
      <c r="AD464" s="15" t="str">
        <f t="shared" si="128"/>
        <v/>
      </c>
      <c r="AE464" s="121"/>
      <c r="AF464" s="8"/>
      <c r="AG464" s="13"/>
      <c r="AH464" s="13"/>
      <c r="AI464" s="13"/>
      <c r="AJ464" s="13"/>
      <c r="AO464" s="13"/>
      <c r="BR464" s="13"/>
      <c r="BS464" s="122"/>
      <c r="BT464" s="122"/>
      <c r="BX464" s="13"/>
      <c r="BY464" s="122"/>
      <c r="BZ464" s="122"/>
      <c r="CO464" s="136"/>
      <c r="CP464" s="137"/>
    </row>
    <row r="465" spans="1:94" s="123" customFormat="1" ht="31.5" customHeight="1" x14ac:dyDescent="0.25">
      <c r="A465" s="118"/>
      <c r="B465" s="118"/>
      <c r="C465" s="118"/>
      <c r="D465" s="118"/>
      <c r="E465" s="118"/>
      <c r="F465" s="118"/>
      <c r="G465" s="118"/>
      <c r="H465" s="118"/>
      <c r="I465" s="18" t="str">
        <f t="shared" si="129"/>
        <v/>
      </c>
      <c r="J465" s="18" t="str">
        <f t="shared" si="130"/>
        <v/>
      </c>
      <c r="K465" s="118"/>
      <c r="L465" s="151"/>
      <c r="M465" s="151"/>
      <c r="N465" s="119"/>
      <c r="O465" s="120" t="str">
        <f t="shared" si="138"/>
        <v/>
      </c>
      <c r="P465" s="119"/>
      <c r="Q465" s="15" t="str">
        <f t="shared" si="131"/>
        <v/>
      </c>
      <c r="R465" s="15" t="str">
        <f>IF('2014 Quote Calculator'!$AB465="-","-",IF('2014 Quote Calculator'!$AB465="","",ROUNDUP(IF(OR('2014 Quote Calculator'!$E465=$CF$6,'2014 Quote Calculator'!$E465=$CG$6,'2014 Quote Calculator'!$E465=$CH$6,'2014 Quote Calculator'!$E465=$CI$6),'2014 Quote Calculator'!$AB465,(1-$L465)*'2014 Quote Calculator'!$AB465),2)))</f>
        <v/>
      </c>
      <c r="S465" s="15" t="str">
        <f t="shared" si="132"/>
        <v/>
      </c>
      <c r="T465" s="15" t="str">
        <f>IF('2014 Quote Calculator'!$AD465="-","-",IF('2014 Quote Calculator'!$AD465="","",ROUNDUP(IF(OR('2014 Quote Calculator'!$H465=$CF$6,'2014 Quote Calculator'!$H465=$CG$6,'2014 Quote Calculator'!$H465=$CH$6,'2014 Quote Calculator'!$H465=$CI$6),'2014 Quote Calculator'!$AD465,(1-$L465)*'2014 Quote Calculator'!$AD465),2)))</f>
        <v/>
      </c>
      <c r="U465" s="15" t="str">
        <f t="shared" si="133"/>
        <v/>
      </c>
      <c r="V465" s="132"/>
      <c r="W465" s="18" t="str">
        <f t="shared" si="134"/>
        <v/>
      </c>
      <c r="X465" s="18" t="str">
        <f t="shared" si="125"/>
        <v/>
      </c>
      <c r="Y465" s="18" t="str">
        <f t="shared" si="135"/>
        <v/>
      </c>
      <c r="Z465" s="18" t="str">
        <f t="shared" si="126"/>
        <v/>
      </c>
      <c r="AA465" s="18" t="str">
        <f t="shared" si="136"/>
        <v/>
      </c>
      <c r="AB465" s="15" t="str">
        <f t="shared" si="137"/>
        <v/>
      </c>
      <c r="AC465" s="15" t="str">
        <f t="shared" si="127"/>
        <v/>
      </c>
      <c r="AD465" s="15" t="str">
        <f t="shared" si="128"/>
        <v/>
      </c>
      <c r="AE465" s="121"/>
      <c r="AF465" s="8"/>
      <c r="AG465" s="13"/>
      <c r="AH465" s="13"/>
      <c r="AI465" s="13"/>
      <c r="AJ465" s="13"/>
      <c r="AO465" s="13"/>
      <c r="BR465" s="13"/>
      <c r="BS465" s="122"/>
      <c r="BT465" s="122"/>
      <c r="BX465" s="13"/>
      <c r="BY465" s="122"/>
      <c r="BZ465" s="122"/>
      <c r="CO465" s="136"/>
      <c r="CP465" s="137"/>
    </row>
    <row r="466" spans="1:94" s="123" customFormat="1" ht="31.5" customHeight="1" x14ac:dyDescent="0.25">
      <c r="A466" s="118"/>
      <c r="B466" s="118"/>
      <c r="C466" s="118"/>
      <c r="D466" s="118"/>
      <c r="E466" s="118"/>
      <c r="F466" s="118"/>
      <c r="G466" s="118"/>
      <c r="H466" s="118"/>
      <c r="I466" s="18" t="str">
        <f t="shared" si="129"/>
        <v/>
      </c>
      <c r="J466" s="18" t="str">
        <f t="shared" si="130"/>
        <v/>
      </c>
      <c r="K466" s="118"/>
      <c r="L466" s="151"/>
      <c r="M466" s="151"/>
      <c r="N466" s="119"/>
      <c r="O466" s="120" t="str">
        <f t="shared" si="138"/>
        <v/>
      </c>
      <c r="P466" s="119"/>
      <c r="Q466" s="15" t="str">
        <f t="shared" si="131"/>
        <v/>
      </c>
      <c r="R466" s="15" t="str">
        <f>IF('2014 Quote Calculator'!$AB466="-","-",IF('2014 Quote Calculator'!$AB466="","",ROUNDUP(IF(OR('2014 Quote Calculator'!$E466=$CF$6,'2014 Quote Calculator'!$E466=$CG$6,'2014 Quote Calculator'!$E466=$CH$6,'2014 Quote Calculator'!$E466=$CI$6),'2014 Quote Calculator'!$AB466,(1-$L466)*'2014 Quote Calculator'!$AB466),2)))</f>
        <v/>
      </c>
      <c r="S466" s="15" t="str">
        <f t="shared" si="132"/>
        <v/>
      </c>
      <c r="T466" s="15" t="str">
        <f>IF('2014 Quote Calculator'!$AD466="-","-",IF('2014 Quote Calculator'!$AD466="","",ROUNDUP(IF(OR('2014 Quote Calculator'!$H466=$CF$6,'2014 Quote Calculator'!$H466=$CG$6,'2014 Quote Calculator'!$H466=$CH$6,'2014 Quote Calculator'!$H466=$CI$6),'2014 Quote Calculator'!$AD466,(1-$L466)*'2014 Quote Calculator'!$AD466),2)))</f>
        <v/>
      </c>
      <c r="U466" s="15" t="str">
        <f t="shared" si="133"/>
        <v/>
      </c>
      <c r="V466" s="132"/>
      <c r="W466" s="18" t="str">
        <f t="shared" si="134"/>
        <v/>
      </c>
      <c r="X466" s="18" t="str">
        <f t="shared" si="125"/>
        <v/>
      </c>
      <c r="Y466" s="18" t="str">
        <f t="shared" si="135"/>
        <v/>
      </c>
      <c r="Z466" s="18" t="str">
        <f t="shared" si="126"/>
        <v/>
      </c>
      <c r="AA466" s="18" t="str">
        <f t="shared" si="136"/>
        <v/>
      </c>
      <c r="AB466" s="15" t="str">
        <f t="shared" si="137"/>
        <v/>
      </c>
      <c r="AC466" s="15" t="str">
        <f t="shared" si="127"/>
        <v/>
      </c>
      <c r="AD466" s="15" t="str">
        <f t="shared" si="128"/>
        <v/>
      </c>
      <c r="AE466" s="121"/>
      <c r="AF466" s="8"/>
      <c r="AG466" s="13"/>
      <c r="AH466" s="13"/>
      <c r="AI466" s="13"/>
      <c r="AJ466" s="13"/>
      <c r="AO466" s="13"/>
      <c r="BR466" s="13"/>
      <c r="BS466" s="122"/>
      <c r="BT466" s="122"/>
      <c r="BX466" s="13"/>
      <c r="BY466" s="122"/>
      <c r="BZ466" s="122"/>
      <c r="CO466" s="136"/>
      <c r="CP466" s="137"/>
    </row>
    <row r="467" spans="1:94" s="123" customFormat="1" ht="31.5" customHeight="1" x14ac:dyDescent="0.25">
      <c r="A467" s="118"/>
      <c r="B467" s="118"/>
      <c r="C467" s="118"/>
      <c r="D467" s="118"/>
      <c r="E467" s="118"/>
      <c r="F467" s="118"/>
      <c r="G467" s="118"/>
      <c r="H467" s="118"/>
      <c r="I467" s="18" t="str">
        <f t="shared" si="129"/>
        <v/>
      </c>
      <c r="J467" s="18" t="str">
        <f t="shared" si="130"/>
        <v/>
      </c>
      <c r="K467" s="118"/>
      <c r="L467" s="151"/>
      <c r="M467" s="151"/>
      <c r="N467" s="119"/>
      <c r="O467" s="120" t="str">
        <f t="shared" si="138"/>
        <v/>
      </c>
      <c r="P467" s="119"/>
      <c r="Q467" s="15" t="str">
        <f t="shared" si="131"/>
        <v/>
      </c>
      <c r="R467" s="15" t="str">
        <f>IF('2014 Quote Calculator'!$AB467="-","-",IF('2014 Quote Calculator'!$AB467="","",ROUNDUP(IF(OR('2014 Quote Calculator'!$E467=$CF$6,'2014 Quote Calculator'!$E467=$CG$6,'2014 Quote Calculator'!$E467=$CH$6,'2014 Quote Calculator'!$E467=$CI$6),'2014 Quote Calculator'!$AB467,(1-$L467)*'2014 Quote Calculator'!$AB467),2)))</f>
        <v/>
      </c>
      <c r="S467" s="15" t="str">
        <f t="shared" si="132"/>
        <v/>
      </c>
      <c r="T467" s="15" t="str">
        <f>IF('2014 Quote Calculator'!$AD467="-","-",IF('2014 Quote Calculator'!$AD467="","",ROUNDUP(IF(OR('2014 Quote Calculator'!$H467=$CF$6,'2014 Quote Calculator'!$H467=$CG$6,'2014 Quote Calculator'!$H467=$CH$6,'2014 Quote Calculator'!$H467=$CI$6),'2014 Quote Calculator'!$AD467,(1-$L467)*'2014 Quote Calculator'!$AD467),2)))</f>
        <v/>
      </c>
      <c r="U467" s="15" t="str">
        <f t="shared" si="133"/>
        <v/>
      </c>
      <c r="V467" s="132"/>
      <c r="W467" s="18" t="str">
        <f t="shared" si="134"/>
        <v/>
      </c>
      <c r="X467" s="18" t="str">
        <f t="shared" si="125"/>
        <v/>
      </c>
      <c r="Y467" s="18" t="str">
        <f t="shared" si="135"/>
        <v/>
      </c>
      <c r="Z467" s="18" t="str">
        <f t="shared" si="126"/>
        <v/>
      </c>
      <c r="AA467" s="18" t="str">
        <f t="shared" si="136"/>
        <v/>
      </c>
      <c r="AB467" s="15" t="str">
        <f t="shared" si="137"/>
        <v/>
      </c>
      <c r="AC467" s="15" t="str">
        <f t="shared" si="127"/>
        <v/>
      </c>
      <c r="AD467" s="15" t="str">
        <f t="shared" si="128"/>
        <v/>
      </c>
      <c r="AE467" s="121"/>
      <c r="AF467" s="8"/>
      <c r="AG467" s="13"/>
      <c r="AH467" s="13"/>
      <c r="AI467" s="13"/>
      <c r="AJ467" s="13"/>
      <c r="AO467" s="13"/>
      <c r="BR467" s="13"/>
      <c r="BS467" s="122"/>
      <c r="BT467" s="122"/>
      <c r="BX467" s="13"/>
      <c r="BY467" s="122"/>
      <c r="BZ467" s="122"/>
      <c r="CO467" s="136"/>
      <c r="CP467" s="137"/>
    </row>
    <row r="468" spans="1:94" s="123" customFormat="1" ht="31.5" customHeight="1" x14ac:dyDescent="0.25">
      <c r="A468" s="118"/>
      <c r="B468" s="118"/>
      <c r="C468" s="118"/>
      <c r="D468" s="118"/>
      <c r="E468" s="118"/>
      <c r="F468" s="118"/>
      <c r="G468" s="118"/>
      <c r="H468" s="118"/>
      <c r="I468" s="18" t="str">
        <f t="shared" si="129"/>
        <v/>
      </c>
      <c r="J468" s="18" t="str">
        <f t="shared" si="130"/>
        <v/>
      </c>
      <c r="K468" s="118"/>
      <c r="L468" s="151"/>
      <c r="M468" s="151"/>
      <c r="N468" s="119"/>
      <c r="O468" s="120" t="str">
        <f t="shared" si="138"/>
        <v/>
      </c>
      <c r="P468" s="119"/>
      <c r="Q468" s="15" t="str">
        <f t="shared" si="131"/>
        <v/>
      </c>
      <c r="R468" s="15" t="str">
        <f>IF('2014 Quote Calculator'!$AB468="-","-",IF('2014 Quote Calculator'!$AB468="","",ROUNDUP(IF(OR('2014 Quote Calculator'!$E468=$CF$6,'2014 Quote Calculator'!$E468=$CG$6,'2014 Quote Calculator'!$E468=$CH$6,'2014 Quote Calculator'!$E468=$CI$6),'2014 Quote Calculator'!$AB468,(1-$L468)*'2014 Quote Calculator'!$AB468),2)))</f>
        <v/>
      </c>
      <c r="S468" s="15" t="str">
        <f t="shared" si="132"/>
        <v/>
      </c>
      <c r="T468" s="15" t="str">
        <f>IF('2014 Quote Calculator'!$AD468="-","-",IF('2014 Quote Calculator'!$AD468="","",ROUNDUP(IF(OR('2014 Quote Calculator'!$H468=$CF$6,'2014 Quote Calculator'!$H468=$CG$6,'2014 Quote Calculator'!$H468=$CH$6,'2014 Quote Calculator'!$H468=$CI$6),'2014 Quote Calculator'!$AD468,(1-$L468)*'2014 Quote Calculator'!$AD468),2)))</f>
        <v/>
      </c>
      <c r="U468" s="15" t="str">
        <f t="shared" si="133"/>
        <v/>
      </c>
      <c r="V468" s="132"/>
      <c r="W468" s="18" t="str">
        <f t="shared" si="134"/>
        <v/>
      </c>
      <c r="X468" s="18" t="str">
        <f t="shared" si="125"/>
        <v/>
      </c>
      <c r="Y468" s="18" t="str">
        <f t="shared" si="135"/>
        <v/>
      </c>
      <c r="Z468" s="18" t="str">
        <f t="shared" si="126"/>
        <v/>
      </c>
      <c r="AA468" s="18" t="str">
        <f t="shared" si="136"/>
        <v/>
      </c>
      <c r="AB468" s="15" t="str">
        <f t="shared" si="137"/>
        <v/>
      </c>
      <c r="AC468" s="15" t="str">
        <f t="shared" si="127"/>
        <v/>
      </c>
      <c r="AD468" s="15" t="str">
        <f t="shared" si="128"/>
        <v/>
      </c>
      <c r="AE468" s="121"/>
      <c r="AF468" s="8"/>
      <c r="AG468" s="13"/>
      <c r="AH468" s="13"/>
      <c r="AI468" s="13"/>
      <c r="AJ468" s="13"/>
      <c r="AO468" s="13"/>
      <c r="BR468" s="13"/>
      <c r="BS468" s="122"/>
      <c r="BT468" s="122"/>
      <c r="BX468" s="13"/>
      <c r="BY468" s="122"/>
      <c r="BZ468" s="122"/>
      <c r="CO468" s="136"/>
      <c r="CP468" s="137"/>
    </row>
    <row r="469" spans="1:94" s="123" customFormat="1" ht="31.5" customHeight="1" x14ac:dyDescent="0.25">
      <c r="A469" s="118"/>
      <c r="B469" s="118"/>
      <c r="C469" s="118"/>
      <c r="D469" s="118"/>
      <c r="E469" s="118"/>
      <c r="F469" s="118"/>
      <c r="G469" s="118"/>
      <c r="H469" s="118"/>
      <c r="I469" s="18" t="str">
        <f t="shared" si="129"/>
        <v/>
      </c>
      <c r="J469" s="18" t="str">
        <f t="shared" si="130"/>
        <v/>
      </c>
      <c r="K469" s="118"/>
      <c r="L469" s="151"/>
      <c r="M469" s="151"/>
      <c r="N469" s="119"/>
      <c r="O469" s="120" t="str">
        <f t="shared" si="138"/>
        <v/>
      </c>
      <c r="P469" s="119"/>
      <c r="Q469" s="15" t="str">
        <f t="shared" si="131"/>
        <v/>
      </c>
      <c r="R469" s="15" t="str">
        <f>IF('2014 Quote Calculator'!$AB469="-","-",IF('2014 Quote Calculator'!$AB469="","",ROUNDUP(IF(OR('2014 Quote Calculator'!$E469=$CF$6,'2014 Quote Calculator'!$E469=$CG$6,'2014 Quote Calculator'!$E469=$CH$6,'2014 Quote Calculator'!$E469=$CI$6),'2014 Quote Calculator'!$AB469,(1-$L469)*'2014 Quote Calculator'!$AB469),2)))</f>
        <v/>
      </c>
      <c r="S469" s="15" t="str">
        <f t="shared" si="132"/>
        <v/>
      </c>
      <c r="T469" s="15" t="str">
        <f>IF('2014 Quote Calculator'!$AD469="-","-",IF('2014 Quote Calculator'!$AD469="","",ROUNDUP(IF(OR('2014 Quote Calculator'!$H469=$CF$6,'2014 Quote Calculator'!$H469=$CG$6,'2014 Quote Calculator'!$H469=$CH$6,'2014 Quote Calculator'!$H469=$CI$6),'2014 Quote Calculator'!$AD469,(1-$L469)*'2014 Quote Calculator'!$AD469),2)))</f>
        <v/>
      </c>
      <c r="U469" s="15" t="str">
        <f t="shared" si="133"/>
        <v/>
      </c>
      <c r="V469" s="132"/>
      <c r="W469" s="18" t="str">
        <f t="shared" si="134"/>
        <v/>
      </c>
      <c r="X469" s="18" t="str">
        <f t="shared" si="125"/>
        <v/>
      </c>
      <c r="Y469" s="18" t="str">
        <f t="shared" si="135"/>
        <v/>
      </c>
      <c r="Z469" s="18" t="str">
        <f t="shared" si="126"/>
        <v/>
      </c>
      <c r="AA469" s="18" t="str">
        <f t="shared" si="136"/>
        <v/>
      </c>
      <c r="AB469" s="15" t="str">
        <f t="shared" si="137"/>
        <v/>
      </c>
      <c r="AC469" s="15" t="str">
        <f t="shared" si="127"/>
        <v/>
      </c>
      <c r="AD469" s="15" t="str">
        <f t="shared" si="128"/>
        <v/>
      </c>
      <c r="AE469" s="121"/>
      <c r="AF469" s="8"/>
      <c r="AG469" s="13"/>
      <c r="AH469" s="13"/>
      <c r="AI469" s="13"/>
      <c r="AJ469" s="13"/>
      <c r="AO469" s="13"/>
      <c r="BR469" s="13"/>
      <c r="BS469" s="122"/>
      <c r="BT469" s="122"/>
      <c r="BX469" s="13"/>
      <c r="BY469" s="122"/>
      <c r="BZ469" s="122"/>
      <c r="CO469" s="136"/>
      <c r="CP469" s="137"/>
    </row>
    <row r="470" spans="1:94" s="123" customFormat="1" ht="31.5" customHeight="1" x14ac:dyDescent="0.25">
      <c r="A470" s="118"/>
      <c r="B470" s="118"/>
      <c r="C470" s="118"/>
      <c r="D470" s="118"/>
      <c r="E470" s="118"/>
      <c r="F470" s="118"/>
      <c r="G470" s="118"/>
      <c r="H470" s="118"/>
      <c r="I470" s="18" t="str">
        <f t="shared" si="129"/>
        <v/>
      </c>
      <c r="J470" s="18" t="str">
        <f t="shared" si="130"/>
        <v/>
      </c>
      <c r="K470" s="118"/>
      <c r="L470" s="151"/>
      <c r="M470" s="151"/>
      <c r="N470" s="119"/>
      <c r="O470" s="120" t="str">
        <f t="shared" si="138"/>
        <v/>
      </c>
      <c r="P470" s="119"/>
      <c r="Q470" s="15" t="str">
        <f t="shared" si="131"/>
        <v/>
      </c>
      <c r="R470" s="15" t="str">
        <f>IF('2014 Quote Calculator'!$AB470="-","-",IF('2014 Quote Calculator'!$AB470="","",ROUNDUP(IF(OR('2014 Quote Calculator'!$E470=$CF$6,'2014 Quote Calculator'!$E470=$CG$6,'2014 Quote Calculator'!$E470=$CH$6,'2014 Quote Calculator'!$E470=$CI$6),'2014 Quote Calculator'!$AB470,(1-$L470)*'2014 Quote Calculator'!$AB470),2)))</f>
        <v/>
      </c>
      <c r="S470" s="15" t="str">
        <f t="shared" si="132"/>
        <v/>
      </c>
      <c r="T470" s="15" t="str">
        <f>IF('2014 Quote Calculator'!$AD470="-","-",IF('2014 Quote Calculator'!$AD470="","",ROUNDUP(IF(OR('2014 Quote Calculator'!$H470=$CF$6,'2014 Quote Calculator'!$H470=$CG$6,'2014 Quote Calculator'!$H470=$CH$6,'2014 Quote Calculator'!$H470=$CI$6),'2014 Quote Calculator'!$AD470,(1-$L470)*'2014 Quote Calculator'!$AD470),2)))</f>
        <v/>
      </c>
      <c r="U470" s="15" t="str">
        <f t="shared" si="133"/>
        <v/>
      </c>
      <c r="V470" s="132"/>
      <c r="W470" s="18" t="str">
        <f t="shared" si="134"/>
        <v/>
      </c>
      <c r="X470" s="18" t="str">
        <f t="shared" si="125"/>
        <v/>
      </c>
      <c r="Y470" s="18" t="str">
        <f t="shared" si="135"/>
        <v/>
      </c>
      <c r="Z470" s="18" t="str">
        <f t="shared" si="126"/>
        <v/>
      </c>
      <c r="AA470" s="18" t="str">
        <f t="shared" si="136"/>
        <v/>
      </c>
      <c r="AB470" s="15" t="str">
        <f t="shared" si="137"/>
        <v/>
      </c>
      <c r="AC470" s="15" t="str">
        <f t="shared" si="127"/>
        <v/>
      </c>
      <c r="AD470" s="15" t="str">
        <f t="shared" si="128"/>
        <v/>
      </c>
      <c r="AE470" s="121"/>
      <c r="AF470" s="8"/>
      <c r="AG470" s="13"/>
      <c r="AH470" s="13"/>
      <c r="AI470" s="13"/>
      <c r="AJ470" s="13"/>
      <c r="AO470" s="13"/>
      <c r="BR470" s="13"/>
      <c r="BS470" s="122"/>
      <c r="BT470" s="122"/>
      <c r="BX470" s="13"/>
      <c r="BY470" s="122"/>
      <c r="BZ470" s="122"/>
      <c r="CO470" s="136"/>
      <c r="CP470" s="137"/>
    </row>
    <row r="471" spans="1:94" s="123" customFormat="1" ht="31.5" customHeight="1" x14ac:dyDescent="0.25">
      <c r="A471" s="118"/>
      <c r="B471" s="118"/>
      <c r="C471" s="118"/>
      <c r="D471" s="118"/>
      <c r="E471" s="118"/>
      <c r="F471" s="118"/>
      <c r="G471" s="118"/>
      <c r="H471" s="118"/>
      <c r="I471" s="18" t="str">
        <f t="shared" si="129"/>
        <v/>
      </c>
      <c r="J471" s="18" t="str">
        <f t="shared" si="130"/>
        <v/>
      </c>
      <c r="K471" s="118"/>
      <c r="L471" s="151"/>
      <c r="M471" s="151"/>
      <c r="N471" s="119"/>
      <c r="O471" s="120" t="str">
        <f t="shared" si="138"/>
        <v/>
      </c>
      <c r="P471" s="119"/>
      <c r="Q471" s="15" t="str">
        <f t="shared" si="131"/>
        <v/>
      </c>
      <c r="R471" s="15" t="str">
        <f>IF('2014 Quote Calculator'!$AB471="-","-",IF('2014 Quote Calculator'!$AB471="","",ROUNDUP(IF(OR('2014 Quote Calculator'!$E471=$CF$6,'2014 Quote Calculator'!$E471=$CG$6,'2014 Quote Calculator'!$E471=$CH$6,'2014 Quote Calculator'!$E471=$CI$6),'2014 Quote Calculator'!$AB471,(1-$L471)*'2014 Quote Calculator'!$AB471),2)))</f>
        <v/>
      </c>
      <c r="S471" s="15" t="str">
        <f t="shared" si="132"/>
        <v/>
      </c>
      <c r="T471" s="15" t="str">
        <f>IF('2014 Quote Calculator'!$AD471="-","-",IF('2014 Quote Calculator'!$AD471="","",ROUNDUP(IF(OR('2014 Quote Calculator'!$H471=$CF$6,'2014 Quote Calculator'!$H471=$CG$6,'2014 Quote Calculator'!$H471=$CH$6,'2014 Quote Calculator'!$H471=$CI$6),'2014 Quote Calculator'!$AD471,(1-$L471)*'2014 Quote Calculator'!$AD471),2)))</f>
        <v/>
      </c>
      <c r="U471" s="15" t="str">
        <f t="shared" si="133"/>
        <v/>
      </c>
      <c r="V471" s="132"/>
      <c r="W471" s="18" t="str">
        <f t="shared" si="134"/>
        <v/>
      </c>
      <c r="X471" s="18" t="str">
        <f t="shared" si="125"/>
        <v/>
      </c>
      <c r="Y471" s="18" t="str">
        <f t="shared" si="135"/>
        <v/>
      </c>
      <c r="Z471" s="18" t="str">
        <f t="shared" si="126"/>
        <v/>
      </c>
      <c r="AA471" s="18" t="str">
        <f t="shared" si="136"/>
        <v/>
      </c>
      <c r="AB471" s="15" t="str">
        <f t="shared" si="137"/>
        <v/>
      </c>
      <c r="AC471" s="15" t="str">
        <f t="shared" si="127"/>
        <v/>
      </c>
      <c r="AD471" s="15" t="str">
        <f t="shared" si="128"/>
        <v/>
      </c>
      <c r="AE471" s="121"/>
      <c r="AF471" s="8"/>
      <c r="AG471" s="13"/>
      <c r="AH471" s="13"/>
      <c r="AI471" s="13"/>
      <c r="AJ471" s="13"/>
      <c r="AO471" s="13"/>
      <c r="BR471" s="13"/>
      <c r="BS471" s="122"/>
      <c r="BT471" s="122"/>
      <c r="BX471" s="13"/>
      <c r="BY471" s="122"/>
      <c r="BZ471" s="122"/>
      <c r="CO471" s="136"/>
      <c r="CP471" s="137"/>
    </row>
    <row r="472" spans="1:94" s="123" customFormat="1" ht="31.5" customHeight="1" x14ac:dyDescent="0.25">
      <c r="A472" s="118"/>
      <c r="B472" s="118"/>
      <c r="C472" s="118"/>
      <c r="D472" s="118"/>
      <c r="E472" s="118"/>
      <c r="F472" s="118"/>
      <c r="G472" s="118"/>
      <c r="H472" s="118"/>
      <c r="I472" s="18" t="str">
        <f t="shared" si="129"/>
        <v/>
      </c>
      <c r="J472" s="18" t="str">
        <f t="shared" si="130"/>
        <v/>
      </c>
      <c r="K472" s="118"/>
      <c r="L472" s="151"/>
      <c r="M472" s="151"/>
      <c r="N472" s="119"/>
      <c r="O472" s="120" t="str">
        <f t="shared" si="138"/>
        <v/>
      </c>
      <c r="P472" s="119"/>
      <c r="Q472" s="15" t="str">
        <f t="shared" si="131"/>
        <v/>
      </c>
      <c r="R472" s="15" t="str">
        <f>IF('2014 Quote Calculator'!$AB472="-","-",IF('2014 Quote Calculator'!$AB472="","",ROUNDUP(IF(OR('2014 Quote Calculator'!$E472=$CF$6,'2014 Quote Calculator'!$E472=$CG$6,'2014 Quote Calculator'!$E472=$CH$6,'2014 Quote Calculator'!$E472=$CI$6),'2014 Quote Calculator'!$AB472,(1-$L472)*'2014 Quote Calculator'!$AB472),2)))</f>
        <v/>
      </c>
      <c r="S472" s="15" t="str">
        <f t="shared" si="132"/>
        <v/>
      </c>
      <c r="T472" s="15" t="str">
        <f>IF('2014 Quote Calculator'!$AD472="-","-",IF('2014 Quote Calculator'!$AD472="","",ROUNDUP(IF(OR('2014 Quote Calculator'!$H472=$CF$6,'2014 Quote Calculator'!$H472=$CG$6,'2014 Quote Calculator'!$H472=$CH$6,'2014 Quote Calculator'!$H472=$CI$6),'2014 Quote Calculator'!$AD472,(1-$L472)*'2014 Quote Calculator'!$AD472),2)))</f>
        <v/>
      </c>
      <c r="U472" s="15" t="str">
        <f t="shared" si="133"/>
        <v/>
      </c>
      <c r="V472" s="132"/>
      <c r="W472" s="18" t="str">
        <f t="shared" si="134"/>
        <v/>
      </c>
      <c r="X472" s="18" t="str">
        <f t="shared" si="125"/>
        <v/>
      </c>
      <c r="Y472" s="18" t="str">
        <f t="shared" si="135"/>
        <v/>
      </c>
      <c r="Z472" s="18" t="str">
        <f t="shared" si="126"/>
        <v/>
      </c>
      <c r="AA472" s="18" t="str">
        <f t="shared" si="136"/>
        <v/>
      </c>
      <c r="AB472" s="15" t="str">
        <f t="shared" si="137"/>
        <v/>
      </c>
      <c r="AC472" s="15" t="str">
        <f t="shared" si="127"/>
        <v/>
      </c>
      <c r="AD472" s="15" t="str">
        <f t="shared" si="128"/>
        <v/>
      </c>
      <c r="AE472" s="121"/>
      <c r="AF472" s="8"/>
      <c r="AG472" s="13"/>
      <c r="AH472" s="13"/>
      <c r="AI472" s="13"/>
      <c r="AJ472" s="13"/>
      <c r="AO472" s="13"/>
      <c r="BR472" s="13"/>
      <c r="BS472" s="122"/>
      <c r="BT472" s="122"/>
      <c r="BX472" s="13"/>
      <c r="BY472" s="122"/>
      <c r="BZ472" s="122"/>
      <c r="CO472" s="136"/>
      <c r="CP472" s="137"/>
    </row>
    <row r="473" spans="1:94" s="123" customFormat="1" ht="31.5" customHeight="1" x14ac:dyDescent="0.25">
      <c r="A473" s="118"/>
      <c r="B473" s="118"/>
      <c r="C473" s="118"/>
      <c r="D473" s="118"/>
      <c r="E473" s="118"/>
      <c r="F473" s="118"/>
      <c r="G473" s="118"/>
      <c r="H473" s="118"/>
      <c r="I473" s="18" t="str">
        <f t="shared" si="129"/>
        <v/>
      </c>
      <c r="J473" s="18" t="str">
        <f t="shared" si="130"/>
        <v/>
      </c>
      <c r="K473" s="118"/>
      <c r="L473" s="151"/>
      <c r="M473" s="151"/>
      <c r="N473" s="119"/>
      <c r="O473" s="120" t="str">
        <f t="shared" si="138"/>
        <v/>
      </c>
      <c r="P473" s="119"/>
      <c r="Q473" s="15" t="str">
        <f t="shared" ref="Q473:Q520" si="139">IF($B473="","",IF($R473="",0,$B473*$R473)+IF($S473="",0,$B473*$S473)+IF($T473="",0,$B473*$T473)+IF($U473="",0,$B473*$U473))</f>
        <v/>
      </c>
      <c r="R473" s="15" t="str">
        <f>IF('2014 Quote Calculator'!$AB473="-","-",IF('2014 Quote Calculator'!$AB473="","",IF(OR('2014 Quote Calculator'!$E473=$CF$6,'2014 Quote Calculator'!$E473=$CG$6,'2014 Quote Calculator'!$E473=$CH$6,'2014 Quote Calculator'!$E473=$CI$6),'2014 Quote Calculator'!$AB473,(1-$L473)*'2014 Quote Calculator'!$AB473)))</f>
        <v/>
      </c>
      <c r="S473" s="15" t="str">
        <f t="shared" ref="S473:S518" si="140">IF(AC473="","",IF($F473=$CR$7,$CS$7*$W473,IF($F473=$CR$8,$CS$8*$W473,IF($F473=$CR$9,$CS$9*$W473,"No Charge")))*(1-$M473))</f>
        <v/>
      </c>
      <c r="T473" s="15" t="str">
        <f>IF('2014 Quote Calculator'!$AD473="-","-",IF('2014 Quote Calculator'!$AD473="","",IF(OR('2014 Quote Calculator'!$G473=$CF$6,'2014 Quote Calculator'!$G473=$CG$6,'2014 Quote Calculator'!$G473=$CH$6,'2014 Quote Calculator'!$G473=$CI$6),'2014 Quote Calculator'!$AD473,(1-$L473)*'2014 Quote Calculator'!$AD473)))</f>
        <v/>
      </c>
      <c r="U473" s="15" t="str">
        <f t="shared" ref="U473:U532" si="141">IF(OR($K473=$CK$6,$K473=$CL$6,$K473=$CM$6,$K473=$CN$6),IF($K473=$CK$6,$CK$7,IF($K473=$CL$6,$CL$7,IF($K473=$CM$6,$CM$7,IF($K473=$CN$6,$CN$7,))))*$AA473*(1-$L473),"")</f>
        <v/>
      </c>
      <c r="V473" s="119"/>
      <c r="W473" s="18" t="str">
        <f t="shared" ref="W473:W519" si="142">IF($C473="","",$C473*$D473)</f>
        <v/>
      </c>
      <c r="X473" s="18" t="str">
        <f t="shared" ref="X473:X518" si="143">IF($W473="","",IF(LOOKUP($W473,$AF$7:$AF$25,$AF$7:$AF$25)=$W473,(LOOKUP($W473,$AF$7:$AF$25,$AF$7:$AF$25)),(LOOKUP($W473,$AF$7:$AF$25,$AF$8:$AF$26))))</f>
        <v/>
      </c>
      <c r="Y473" s="18"/>
      <c r="Z473" s="18"/>
      <c r="AA473" s="18" t="str">
        <f t="shared" ref="AA473:AA474" si="144">IF($W473="","",IF(LOOKUP($W473,$CL$7:$CL$15,$CL$7:$CL$15)=$W473,(LOOKUP($W473,$CL$7:$CL$15,$CL$7:$CL$15)),(LOOKUP($W473,$CL$7:$CL$15,$CL$8:$CL$16))))</f>
        <v/>
      </c>
      <c r="AB473" s="15" t="str">
        <f>IF($E473="","",IF($E473=$CL$6,"",IF($E473=$AG$6,LOOKUP($X473,$AF$7:$AF$25,$AG$7:$AG$25),IF($E473=$AH$6,LOOKUP($X473,$AF$7:$AF$25,$AH$7:$AH$25),IF($E473=$AI$6,LOOKUP($X473,$AF$7:$AF$25,$AI$7:$AI$25),IF($E473=$AJ$6,LOOKUP($X473,$AF$7:$AF$25,$AJ$7:$AJ$25),IF($E473=$BR$6,LOOKUP($X473,$AF$7:$AF$25,$BR$7:$BR$25),IF($E473=$BS$6,LOOKUP($X473,$AF$7:$AF$25,$BS$7:$BS$25),IF($E473=$BT$6,LOOKUP($X473,$AF$7:$AF$25,$BT$7:$BT$25),IF($E473=$BU$6,LOOKUP($X473,$AF$7:$AF$25,$BU$7:$BU$25),IF($E473=$BI$6,$BI$7,IF($E473=$AQ$6,LOOKUP($X473,$AF$7:$AF$25,$AQ$7:$AQ$25),IF($E473=$AR$6,LOOKUP($X473,$AF$7:$AF$25,$AR$7:$AR$25),IF($E473=$BV$6,LOOKUP($X473,$AF$7:$AF$25,$BV$7:$BV$25),IF($E473=$BW$6,LOOKUP($X473,$AF$7:$AF$25,$BW$7:$BW$25),IF($E473=$AU$6,LOOKUP($X473,$AF$7:$AF$25,$AU$7:$AU$25),IF($E473=$AV$6,LOOKUP($X473,$AF$7:$AF$25,$AV$7:$AV$25),IF($E473=$AK$6,LOOKUP($X473,$AF$7:$AF$25,$AK$7:$AK$25),IF($E473=$AL$6,LOOKUP($X473,$AF$7:$AF$25,$AL$7:$AL$25),IF($E473=$AM$6,LOOKUP($X473,$AF$7:$AF$25,$AM$7:$AM$25),IF($E473=$BJ$6,$BJ$7,IF($E473=#REF!,#REF!,IF($E473=$AN$6,$AN$7,IF($E473=$AW$6,LOOKUP($X473,$AF$7:$AF$25,$AW$7:$AW$25),IF($E473=$AX$6,LOOKUP($X473,$AF$7:$AF$25,$AX$7:$AX$25),IF($E473=$BD$6,$BD$7,IF($E473=$AY$6,LOOKUP($X473,$AF$7:$AF$25,$AY$7:$AY$25),IF($E473=$AZ$6,LOOKUP($X473,$AF$7:$AF$25,$AZ$7:$AZ$25),IF($E473=$BL$6,$BL$7,IF($E473=$AP$6,LOOKUP($X473,$AF$7:$AF$25,$AP$7:$AP$25),IF($E473=$BK$6,$BK$7,IF($E473=$CD$6,LOOKUP($X473,$AF$7:$AF$25,$CD$7:$CD$25),IF($E473=$BE$6,$BE$7,IF($E473=$BF$6,$BF$7,IF($E473=$BG$6,$BG$7,IF($E473=$CE$6,"based on duration",IF($E473=$CF$6,LOOKUP($X473,$AF$7:$AF$25,$CF$7:$CF$25),IF($E473=$CG$6,$CG$7,IF($E473=$CH$6,$CH$7,IF($E473=$CI$6,$CI$7,IF($E473=$BA$6,$BA$7,IF($E473=$BB$6,$BB$7,IF($E473=$BC$6,$BC$7,IF($E473=#REF!,#REF!,IF($E473=$CJ$6,$CJ$7,"TBD")))))))))))))))))))))))))))))))))))))))))))))</f>
        <v/>
      </c>
      <c r="AC473" s="15" t="str">
        <f t="shared" ref="AC473:AC518" si="145">IF($F473="","",IF($F473=$CR$7,$CS$7*$W473,IF($F473=$CR$8,$CS$8*$W473,IF($F473=$CR$9,$CS$9*$W473,"No Charge"))))</f>
        <v/>
      </c>
      <c r="AD473" s="15" t="str">
        <f>IF($G473="","",IF($G473=$CL$6,"",IF($G473=$AG$6,LOOKUP($Z473,$AF$7:$AF$25,$AG$7:$AG$25),IF($G473=$AH$6,LOOKUP($Z473,$AF$7:$AF$25,$AH$7:$AH$25),IF($G473=$AI$6,LOOKUP($Z473,$AF$7:$AF$25,$AI$7:$AI$25),IF($G473=$AJ$6,LOOKUP($Z473,$AF$7:$AF$25,$AJ$7:$AJ$25),IF($G473=$BR$6,LOOKUP($Z473,$AF$7:$AF$25,$BR$7:$BR$25),IF($G473=$BS$6,LOOKUP($Z473,$AF$7:$AF$25,$BS$7:$BS$25),IF($G473=$BT$6,LOOKUP($Z473,$AF$7:$AF$25,$BT$7:$BT$25),IF($G473=$BU$6,LOOKUP($Z473,$AF$7:$AF$25,$BU$7:$BU$25),IF($G473=$BI$6,$BI$7,IF($G473=$AQ$6,LOOKUP($Z473,$AF$7:$AF$25,$AQ$7:$AQ$25),IF($G473=$AR$6,LOOKUP($Z473,$AF$7:$AF$25,$AR$7:$AR$25),IF($G473=$BV$6,LOOKUP($Z473,$AF$7:$AF$25,$BV$7:$BV$25),IF($G473=$BW$6,LOOKUP($Z473,$AF$7:$AF$25,$BW$7:$BW$25),IF($G473=$AU$6,LOOKUP($Z473,$AF$7:$AF$25,$AU$7:$AU$25),IF($G473=$AV$6,LOOKUP($Z473,$AF$7:$AF$25,$AV$7:$AV$25),IF($G473=$AK$6,LOOKUP($Z473,$AF$7:$AF$25,$AK$7:$AK$25),IF($G473=$AL$6,LOOKUP($Z473,$AF$7:$AF$25,$AL$7:$AL$25),IF($G473=$AM$6,LOOKUP($Z473,$AF$7:$AF$25,$AM$7:$AM$25),IF($G473=$BJ$6,$BJ$7,IF($G473=#REF!,#REF!,IF($G473=$AN$6,$AN$7,IF($G473=$AW$6,LOOKUP($Z473,$AF$7:$AF$25,$AW$7:$AW$25),IF($G473=$AX$6,LOOKUP($Z473,$AF$7:$AF$25,$AX$7:$AX$25),IF($G473=$BD$6,$BD$7,IF($G473=$AY$6,LOOKUP($Z473,$AF$7:$AF$25,$AY$7:$AY$25),IF($G473=$AZ$6,LOOKUP($Z473,$AF$7:$AF$25,$AZ$7:$AZ$25),IF($G473=$BL$6,$BL$7,IF($G473=$AP$6,LOOKUP($Z473,$AF$7:$AF$25,$AP$7:$AP$25),IF($G473=$BK$6,$BK$7,IF($G473=$CD$6,LOOKUP($Z473,$AF$7:$AF$25,$CD$7:$CD$25),IF($G473=$BE$6,$BE$7,IF($G473=$BF$6,$BF$7,IF($G473=$BG$6,$BG$7,IF($G473=$CE$6,"based on duration",IF($G473=$CF$6,LOOKUP($Z473,$AF$7:$AF$25,$CF$7:$CF$25),IF($G473=$CG$6,$CG$7,IF($G473=$CH$6,$CH$7,IF($G473=$CI$6,$CI$7,IF($G473=$BA$6,$BA$7,IF($G473=$BB$6,$BB$7,IF($G473=$BC$6,$BC$7,IF($G473=#REF!,#REF!,IF($G473=$CJ$6,$CJ$7,"TBD")))))))))))))))))))))))))))))))))))))))))))))</f>
        <v/>
      </c>
      <c r="AE473" s="121"/>
      <c r="AF473" s="8"/>
      <c r="AG473" s="13"/>
      <c r="AH473" s="13"/>
      <c r="AI473" s="13"/>
      <c r="AJ473" s="13"/>
      <c r="AO473" s="13"/>
      <c r="BR473" s="13"/>
      <c r="BS473" s="122"/>
      <c r="BT473" s="122"/>
      <c r="BX473" s="13"/>
      <c r="BY473" s="122"/>
      <c r="BZ473" s="122"/>
      <c r="CO473" s="136"/>
      <c r="CP473" s="137"/>
    </row>
    <row r="474" spans="1:94" s="123" customFormat="1" ht="31.5" customHeight="1" x14ac:dyDescent="0.25">
      <c r="A474" s="118"/>
      <c r="B474" s="118"/>
      <c r="C474" s="118"/>
      <c r="D474" s="118"/>
      <c r="E474" s="118"/>
      <c r="F474" s="118"/>
      <c r="G474" s="118"/>
      <c r="H474" s="118"/>
      <c r="I474" s="18" t="str">
        <f t="shared" si="129"/>
        <v/>
      </c>
      <c r="J474" s="18" t="str">
        <f t="shared" si="130"/>
        <v/>
      </c>
      <c r="K474" s="118"/>
      <c r="L474" s="151"/>
      <c r="M474" s="151"/>
      <c r="N474" s="119"/>
      <c r="O474" s="120" t="str">
        <f t="shared" si="138"/>
        <v/>
      </c>
      <c r="P474" s="119"/>
      <c r="Q474" s="15" t="str">
        <f t="shared" si="139"/>
        <v/>
      </c>
      <c r="R474" s="15" t="str">
        <f>IF('2014 Quote Calculator'!$AB474="-","-",IF('2014 Quote Calculator'!$AB474="","",IF(OR('2014 Quote Calculator'!$E474=$CF$6,'2014 Quote Calculator'!$E474=$CG$6,'2014 Quote Calculator'!$E474=$CH$6,'2014 Quote Calculator'!$E474=$CI$6),'2014 Quote Calculator'!$AB474,(1-$L474)*'2014 Quote Calculator'!$AB474)))</f>
        <v/>
      </c>
      <c r="S474" s="15" t="str">
        <f t="shared" si="140"/>
        <v/>
      </c>
      <c r="T474" s="15" t="str">
        <f>IF('2014 Quote Calculator'!$AD474="-","-",IF('2014 Quote Calculator'!$AD474="","",IF(OR('2014 Quote Calculator'!$G474=$CF$6,'2014 Quote Calculator'!$G474=$CG$6,'2014 Quote Calculator'!$G474=$CH$6,'2014 Quote Calculator'!$G474=$CI$6),'2014 Quote Calculator'!$AD474,(1-$L474)*'2014 Quote Calculator'!$AD474)))</f>
        <v/>
      </c>
      <c r="U474" s="15" t="str">
        <f t="shared" si="141"/>
        <v/>
      </c>
      <c r="V474" s="119"/>
      <c r="W474" s="18" t="str">
        <f t="shared" si="142"/>
        <v/>
      </c>
      <c r="X474" s="18" t="str">
        <f t="shared" si="143"/>
        <v/>
      </c>
      <c r="Y474" s="18"/>
      <c r="Z474" s="18"/>
      <c r="AA474" s="18" t="str">
        <f t="shared" si="144"/>
        <v/>
      </c>
      <c r="AB474" s="15" t="str">
        <f>IF($E474="","",IF($E474=$CL$6,"",IF($E474=$AG$6,LOOKUP($X474,$AF$7:$AF$25,$AG$7:$AG$25),IF($E474=$AH$6,LOOKUP($X474,$AF$7:$AF$25,$AH$7:$AH$25),IF($E474=$AI$6,LOOKUP($X474,$AF$7:$AF$25,$AI$7:$AI$25),IF($E474=$AJ$6,LOOKUP($X474,$AF$7:$AF$25,$AJ$7:$AJ$25),IF($E474=$BR$6,LOOKUP($X474,$AF$7:$AF$25,$BR$7:$BR$25),IF($E474=$BS$6,LOOKUP($X474,$AF$7:$AF$25,$BS$7:$BS$25),IF($E474=$BT$6,LOOKUP($X474,$AF$7:$AF$25,$BT$7:$BT$25),IF($E474=$BU$6,LOOKUP($X474,$AF$7:$AF$25,$BU$7:$BU$25),IF($E474=$BI$6,$BI$7,IF($E474=$AQ$6,LOOKUP($X474,$AF$7:$AF$25,$AQ$7:$AQ$25),IF($E474=$AR$6,LOOKUP($X474,$AF$7:$AF$25,$AR$7:$AR$25),IF($E474=$BV$6,LOOKUP($X474,$AF$7:$AF$25,$BV$7:$BV$25),IF($E474=$BW$6,LOOKUP($X474,$AF$7:$AF$25,$BW$7:$BW$25),IF($E474=$AU$6,LOOKUP($X474,$AF$7:$AF$25,$AU$7:$AU$25),IF($E474=$AV$6,LOOKUP($X474,$AF$7:$AF$25,$AV$7:$AV$25),IF($E474=$AK$6,LOOKUP($X474,$AF$7:$AF$25,$AK$7:$AK$25),IF($E474=$AL$6,LOOKUP($X474,$AF$7:$AF$25,$AL$7:$AL$25),IF($E474=$AM$6,LOOKUP($X474,$AF$7:$AF$25,$AM$7:$AM$25),IF($E474=$BJ$6,$BJ$7,IF($E474=#REF!,#REF!,IF($E474=$AN$6,$AN$7,IF($E474=$AW$6,LOOKUP($X474,$AF$7:$AF$25,$AW$7:$AW$25),IF($E474=$AX$6,LOOKUP($X474,$AF$7:$AF$25,$AX$7:$AX$25),IF($E474=$BD$6,$BD$7,IF($E474=$AY$6,LOOKUP($X474,$AF$7:$AF$25,$AY$7:$AY$25),IF($E474=$AZ$6,LOOKUP($X474,$AF$7:$AF$25,$AZ$7:$AZ$25),IF($E474=$BL$6,$BL$7,IF($E474=$AP$6,LOOKUP($X474,$AF$7:$AF$25,$AP$7:$AP$25),IF($E474=$BK$6,$BK$7,IF($E474=$CD$6,LOOKUP($X474,$AF$7:$AF$25,$CD$7:$CD$25),IF($E474=$BE$6,$BE$7,IF($E474=$BF$6,$BF$7,IF($E474=$BG$6,$BG$7,IF($E474=$CE$6,"based on duration",IF($E474=$CF$6,LOOKUP($X474,$AF$7:$AF$25,$CF$7:$CF$25),IF($E474=$CG$6,$CG$7,IF($E474=$CH$6,$CH$7,IF($E474=$CI$6,$CI$7,IF($E474=$BA$6,$BA$7,IF($E474=$BB$6,$BB$7,IF($E474=$BC$6,$BC$7,IF($E474=#REF!,#REF!,IF($E474=$CJ$6,$CJ$7,"TBD")))))))))))))))))))))))))))))))))))))))))))))</f>
        <v/>
      </c>
      <c r="AC474" s="15" t="str">
        <f t="shared" si="145"/>
        <v/>
      </c>
      <c r="AD474" s="15" t="str">
        <f>IF($G474="","",IF($G474=$CL$6,"",IF($G474=$AG$6,LOOKUP($Z474,$AF$7:$AF$25,$AG$7:$AG$25),IF($G474=$AH$6,LOOKUP($Z474,$AF$7:$AF$25,$AH$7:$AH$25),IF($G474=$AI$6,LOOKUP($Z474,$AF$7:$AF$25,$AI$7:$AI$25),IF($G474=$AJ$6,LOOKUP($Z474,$AF$7:$AF$25,$AJ$7:$AJ$25),IF($G474=$BR$6,LOOKUP($Z474,$AF$7:$AF$25,$BR$7:$BR$25),IF($G474=$BS$6,LOOKUP($Z474,$AF$7:$AF$25,$BS$7:$BS$25),IF($G474=$BT$6,LOOKUP($Z474,$AF$7:$AF$25,$BT$7:$BT$25),IF($G474=$BU$6,LOOKUP($Z474,$AF$7:$AF$25,$BU$7:$BU$25),IF($G474=$BI$6,$BI$7,IF($G474=$AQ$6,LOOKUP($Z474,$AF$7:$AF$25,$AQ$7:$AQ$25),IF($G474=$AR$6,LOOKUP($Z474,$AF$7:$AF$25,$AR$7:$AR$25),IF($G474=$BV$6,LOOKUP($Z474,$AF$7:$AF$25,$BV$7:$BV$25),IF($G474=$BW$6,LOOKUP($Z474,$AF$7:$AF$25,$BW$7:$BW$25),IF($G474=$AU$6,LOOKUP($Z474,$AF$7:$AF$25,$AU$7:$AU$25),IF($G474=$AV$6,LOOKUP($Z474,$AF$7:$AF$25,$AV$7:$AV$25),IF($G474=$AK$6,LOOKUP($Z474,$AF$7:$AF$25,$AK$7:$AK$25),IF($G474=$AL$6,LOOKUP($Z474,$AF$7:$AF$25,$AL$7:$AL$25),IF($G474=$AM$6,LOOKUP($Z474,$AF$7:$AF$25,$AM$7:$AM$25),IF($G474=$BJ$6,$BJ$7,IF($G474=#REF!,#REF!,IF($G474=$AN$6,$AN$7,IF($G474=$AW$6,LOOKUP($Z474,$AF$7:$AF$25,$AW$7:$AW$25),IF($G474=$AX$6,LOOKUP($Z474,$AF$7:$AF$25,$AX$7:$AX$25),IF($G474=$BD$6,$BD$7,IF($G474=$AY$6,LOOKUP($Z474,$AF$7:$AF$25,$AY$7:$AY$25),IF($G474=$AZ$6,LOOKUP($Z474,$AF$7:$AF$25,$AZ$7:$AZ$25),IF($G474=$BL$6,$BL$7,IF($G474=$AP$6,LOOKUP($Z474,$AF$7:$AF$25,$AP$7:$AP$25),IF($G474=$BK$6,$BK$7,IF($G474=$CD$6,LOOKUP($Z474,$AF$7:$AF$25,$CD$7:$CD$25),IF($G474=$BE$6,$BE$7,IF($G474=$BF$6,$BF$7,IF($G474=$BG$6,$BG$7,IF($G474=$CE$6,"based on duration",IF($G474=$CF$6,LOOKUP($Z474,$AF$7:$AF$25,$CF$7:$CF$25),IF($G474=$CG$6,$CG$7,IF($G474=$CH$6,$CH$7,IF($G474=$CI$6,$CI$7,IF($G474=$BA$6,$BA$7,IF($G474=$BB$6,$BB$7,IF($G474=$BC$6,$BC$7,IF($G474=#REF!,#REF!,IF($G474=$CJ$6,$CJ$7,"TBD")))))))))))))))))))))))))))))))))))))))))))))</f>
        <v/>
      </c>
      <c r="AE474" s="121"/>
      <c r="AF474" s="8"/>
      <c r="AG474" s="13"/>
      <c r="AH474" s="13"/>
      <c r="AI474" s="13"/>
      <c r="AJ474" s="13"/>
      <c r="AO474" s="13"/>
      <c r="BR474" s="13"/>
      <c r="BS474" s="122"/>
      <c r="BT474" s="122"/>
      <c r="BX474" s="13"/>
      <c r="BY474" s="122"/>
      <c r="BZ474" s="122"/>
      <c r="CO474" s="136"/>
      <c r="CP474" s="137"/>
    </row>
    <row r="475" spans="1:94" s="123" customFormat="1" ht="31.5" customHeight="1" x14ac:dyDescent="0.25">
      <c r="A475" s="118"/>
      <c r="B475" s="118"/>
      <c r="C475" s="118"/>
      <c r="D475" s="118"/>
      <c r="E475" s="118"/>
      <c r="F475" s="118"/>
      <c r="G475" s="118"/>
      <c r="H475" s="118"/>
      <c r="I475" s="18" t="str">
        <f t="shared" si="129"/>
        <v/>
      </c>
      <c r="J475" s="18" t="str">
        <f t="shared" si="130"/>
        <v/>
      </c>
      <c r="K475" s="118"/>
      <c r="L475" s="151"/>
      <c r="M475" s="151"/>
      <c r="N475" s="119"/>
      <c r="O475" s="120" t="str">
        <f t="shared" si="138"/>
        <v/>
      </c>
      <c r="P475" s="119"/>
      <c r="Q475" s="15" t="str">
        <f t="shared" si="139"/>
        <v/>
      </c>
      <c r="R475" s="15" t="str">
        <f>IF('2014 Quote Calculator'!$AB475="-","-",IF('2014 Quote Calculator'!$AB475="","",IF(OR('2014 Quote Calculator'!$E475=$CF$6,'2014 Quote Calculator'!$E475=$CG$6,'2014 Quote Calculator'!$E475=$CH$6,'2014 Quote Calculator'!$E475=$CI$6),'2014 Quote Calculator'!$AB475,(1-$L475)*'2014 Quote Calculator'!$AB475)))</f>
        <v/>
      </c>
      <c r="S475" s="15" t="str">
        <f t="shared" si="140"/>
        <v/>
      </c>
      <c r="T475" s="15" t="str">
        <f>IF('2014 Quote Calculator'!$AD475="-","-",IF('2014 Quote Calculator'!$AD475="","",IF(OR('2014 Quote Calculator'!$G475=$CF$6,'2014 Quote Calculator'!$G475=$CG$6,'2014 Quote Calculator'!$G475=$CH$6,'2014 Quote Calculator'!$G475=$CI$6),'2014 Quote Calculator'!$AD475,(1-$L475)*'2014 Quote Calculator'!$AD475)))</f>
        <v/>
      </c>
      <c r="U475" s="15" t="str">
        <f t="shared" si="141"/>
        <v/>
      </c>
      <c r="V475" s="119"/>
      <c r="W475" s="18" t="str">
        <f t="shared" si="142"/>
        <v/>
      </c>
      <c r="X475" s="18" t="str">
        <f t="shared" si="143"/>
        <v/>
      </c>
      <c r="Y475" s="18"/>
      <c r="Z475" s="18"/>
      <c r="AA475" s="18" t="str">
        <f t="shared" ref="AA475:AA538" si="146">IF($W475="","",IF(LOOKUP($W475,$CL$7:$CL$15,$CL$7:$CL$15)=$W475,(LOOKUP($W475,$CL$7:$CL$15,$CL$7:$CL$15)),(LOOKUP($W475,$CL$7:$CL$15,$CL$8:$CL$16))))</f>
        <v/>
      </c>
      <c r="AB475" s="15" t="str">
        <f>IF($E475="","",IF($E475=$CL$6,"",IF($E475=$AG$6,LOOKUP($X475,$AF$7:$AF$25,$AG$7:$AG$25),IF($E475=$AH$6,LOOKUP($X475,$AF$7:$AF$25,$AH$7:$AH$25),IF($E475=$AI$6,LOOKUP($X475,$AF$7:$AF$25,$AI$7:$AI$25),IF($E475=$AJ$6,LOOKUP($X475,$AF$7:$AF$25,$AJ$7:$AJ$25),IF($E475=$BR$6,LOOKUP($X475,$AF$7:$AF$25,$BR$7:$BR$25),IF($E475=$BS$6,LOOKUP($X475,$AF$7:$AF$25,$BS$7:$BS$25),IF($E475=$BT$6,LOOKUP($X475,$AF$7:$AF$25,$BT$7:$BT$25),IF($E475=$BU$6,LOOKUP($X475,$AF$7:$AF$25,$BU$7:$BU$25),IF($E475=$BI$6,$BI$7,IF($E475=$AQ$6,LOOKUP($X475,$AF$7:$AF$25,$AQ$7:$AQ$25),IF($E475=$AR$6,LOOKUP($X475,$AF$7:$AF$25,$AR$7:$AR$25),IF($E475=$BV$6,LOOKUP($X475,$AF$7:$AF$25,$BV$7:$BV$25),IF($E475=$BW$6,LOOKUP($X475,$AF$7:$AF$25,$BW$7:$BW$25),IF($E475=$AU$6,LOOKUP($X475,$AF$7:$AF$25,$AU$7:$AU$25),IF($E475=$AV$6,LOOKUP($X475,$AF$7:$AF$25,$AV$7:$AV$25),IF($E475=$AK$6,LOOKUP($X475,$AF$7:$AF$25,$AK$7:$AK$25),IF($E475=$AL$6,LOOKUP($X475,$AF$7:$AF$25,$AL$7:$AL$25),IF($E475=$AM$6,LOOKUP($X475,$AF$7:$AF$25,$AM$7:$AM$25),IF($E475=$BJ$6,$BJ$7,IF($E475=#REF!,#REF!,IF($E475=$AN$6,$AN$7,IF($E475=$AW$6,LOOKUP($X475,$AF$7:$AF$25,$AW$7:$AW$25),IF($E475=$AX$6,LOOKUP($X475,$AF$7:$AF$25,$AX$7:$AX$25),IF($E475=$BD$6,$BD$7,IF($E475=$AY$6,LOOKUP($X475,$AF$7:$AF$25,$AY$7:$AY$25),IF($E475=$AZ$6,LOOKUP($X475,$AF$7:$AF$25,$AZ$7:$AZ$25),IF($E475=$BL$6,$BL$7,IF($E475=$AP$6,LOOKUP($X475,$AF$7:$AF$25,$AP$7:$AP$25),IF($E475=$BK$6,$BK$7,IF($E475=$CD$6,LOOKUP($X475,$AF$7:$AF$25,$CD$7:$CD$25),IF($E475=$BE$6,$BE$7,IF($E475=$BF$6,$BF$7,IF($E475=$BG$6,$BG$7,IF($E475=$CE$6,"based on duration",IF($E475=$CF$6,LOOKUP($X475,$AF$7:$AF$25,$CF$7:$CF$25),IF($E475=$CG$6,$CG$7,IF($E475=$CH$6,$CH$7,IF($E475=$CI$6,$CI$7,IF($E475=$BA$6,$BA$7,IF($E475=$BB$6,$BB$7,IF($E475=$BC$6,$BC$7,IF($E475=#REF!,#REF!,IF($E475=$CJ$6,$CJ$7,"TBD")))))))))))))))))))))))))))))))))))))))))))))</f>
        <v/>
      </c>
      <c r="AC475" s="15" t="str">
        <f t="shared" si="145"/>
        <v/>
      </c>
      <c r="AD475" s="15" t="str">
        <f>IF($G475="","",IF($G475=$CL$6,"",IF($G475=$AG$6,LOOKUP($Z475,$AF$7:$AF$25,$AG$7:$AG$25),IF($G475=$AH$6,LOOKUP($Z475,$AF$7:$AF$25,$AH$7:$AH$25),IF($G475=$AI$6,LOOKUP($Z475,$AF$7:$AF$25,$AI$7:$AI$25),IF($G475=$AJ$6,LOOKUP($Z475,$AF$7:$AF$25,$AJ$7:$AJ$25),IF($G475=$BR$6,LOOKUP($Z475,$AF$7:$AF$25,$BR$7:$BR$25),IF($G475=$BS$6,LOOKUP($Z475,$AF$7:$AF$25,$BS$7:$BS$25),IF($G475=$BT$6,LOOKUP($Z475,$AF$7:$AF$25,$BT$7:$BT$25),IF($G475=$BU$6,LOOKUP($Z475,$AF$7:$AF$25,$BU$7:$BU$25),IF($G475=$BI$6,$BI$7,IF($G475=$AQ$6,LOOKUP($Z475,$AF$7:$AF$25,$AQ$7:$AQ$25),IF($G475=$AR$6,LOOKUP($Z475,$AF$7:$AF$25,$AR$7:$AR$25),IF($G475=$BV$6,LOOKUP($Z475,$AF$7:$AF$25,$BV$7:$BV$25),IF($G475=$BW$6,LOOKUP($Z475,$AF$7:$AF$25,$BW$7:$BW$25),IF($G475=$AU$6,LOOKUP($Z475,$AF$7:$AF$25,$AU$7:$AU$25),IF($G475=$AV$6,LOOKUP($Z475,$AF$7:$AF$25,$AV$7:$AV$25),IF($G475=$AK$6,LOOKUP($Z475,$AF$7:$AF$25,$AK$7:$AK$25),IF($G475=$AL$6,LOOKUP($Z475,$AF$7:$AF$25,$AL$7:$AL$25),IF($G475=$AM$6,LOOKUP($Z475,$AF$7:$AF$25,$AM$7:$AM$25),IF($G475=$BJ$6,$BJ$7,IF($G475=#REF!,#REF!,IF($G475=$AN$6,$AN$7,IF($G475=$AW$6,LOOKUP($Z475,$AF$7:$AF$25,$AW$7:$AW$25),IF($G475=$AX$6,LOOKUP($Z475,$AF$7:$AF$25,$AX$7:$AX$25),IF($G475=$BD$6,$BD$7,IF($G475=$AY$6,LOOKUP($Z475,$AF$7:$AF$25,$AY$7:$AY$25),IF($G475=$AZ$6,LOOKUP($Z475,$AF$7:$AF$25,$AZ$7:$AZ$25),IF($G475=$BL$6,$BL$7,IF($G475=$AP$6,LOOKUP($Z475,$AF$7:$AF$25,$AP$7:$AP$25),IF($G475=$BK$6,$BK$7,IF($G475=$CD$6,LOOKUP($Z475,$AF$7:$AF$25,$CD$7:$CD$25),IF($G475=$BE$6,$BE$7,IF($G475=$BF$6,$BF$7,IF($G475=$BG$6,$BG$7,IF($G475=$CE$6,"based on duration",IF($G475=$CF$6,LOOKUP($Z475,$AF$7:$AF$25,$CF$7:$CF$25),IF($G475=$CG$6,$CG$7,IF($G475=$CH$6,$CH$7,IF($G475=$CI$6,$CI$7,IF($G475=$BA$6,$BA$7,IF($G475=$BB$6,$BB$7,IF($G475=$BC$6,$BC$7,IF($G475=#REF!,#REF!,IF($G475=$CJ$6,$CJ$7,"TBD")))))))))))))))))))))))))))))))))))))))))))))</f>
        <v/>
      </c>
      <c r="AE475" s="121"/>
      <c r="AF475" s="8"/>
      <c r="AG475" s="13"/>
      <c r="AH475" s="13"/>
      <c r="AI475" s="13"/>
      <c r="AJ475" s="13"/>
      <c r="AO475" s="13"/>
      <c r="BR475" s="13"/>
      <c r="BS475" s="122"/>
      <c r="BT475" s="122"/>
      <c r="BX475" s="13"/>
      <c r="BY475" s="122"/>
      <c r="BZ475" s="122"/>
      <c r="CO475" s="136"/>
      <c r="CP475" s="137"/>
    </row>
    <row r="476" spans="1:94" s="123" customFormat="1" ht="31.5" customHeight="1" x14ac:dyDescent="0.25">
      <c r="A476" s="118"/>
      <c r="B476" s="118"/>
      <c r="C476" s="118"/>
      <c r="D476" s="118"/>
      <c r="E476" s="118"/>
      <c r="F476" s="118"/>
      <c r="G476" s="118"/>
      <c r="H476" s="118"/>
      <c r="I476" s="18" t="str">
        <f t="shared" si="129"/>
        <v/>
      </c>
      <c r="J476" s="18" t="str">
        <f t="shared" si="130"/>
        <v/>
      </c>
      <c r="K476" s="118"/>
      <c r="L476" s="151"/>
      <c r="M476" s="151"/>
      <c r="N476" s="119"/>
      <c r="O476" s="120" t="str">
        <f t="shared" si="138"/>
        <v/>
      </c>
      <c r="P476" s="119"/>
      <c r="Q476" s="15" t="str">
        <f t="shared" si="139"/>
        <v/>
      </c>
      <c r="R476" s="15" t="str">
        <f>IF('2014 Quote Calculator'!$AB476="-","-",IF('2014 Quote Calculator'!$AB476="","",IF(OR('2014 Quote Calculator'!$E476=$CF$6,'2014 Quote Calculator'!$E476=$CG$6,'2014 Quote Calculator'!$E476=$CH$6,'2014 Quote Calculator'!$E476=$CI$6),'2014 Quote Calculator'!$AB476,(1-$L476)*'2014 Quote Calculator'!$AB476)))</f>
        <v/>
      </c>
      <c r="S476" s="15" t="str">
        <f t="shared" si="140"/>
        <v/>
      </c>
      <c r="T476" s="15" t="str">
        <f>IF('2014 Quote Calculator'!$AD476="-","-",IF('2014 Quote Calculator'!$AD476="","",IF(OR('2014 Quote Calculator'!$G476=$CF$6,'2014 Quote Calculator'!$G476=$CG$6,'2014 Quote Calculator'!$G476=$CH$6,'2014 Quote Calculator'!$G476=$CI$6),'2014 Quote Calculator'!$AD476,(1-$L476)*'2014 Quote Calculator'!$AD476)))</f>
        <v/>
      </c>
      <c r="U476" s="15" t="str">
        <f t="shared" si="141"/>
        <v/>
      </c>
      <c r="V476" s="119"/>
      <c r="W476" s="18" t="str">
        <f t="shared" si="142"/>
        <v/>
      </c>
      <c r="X476" s="18" t="str">
        <f t="shared" si="143"/>
        <v/>
      </c>
      <c r="Y476" s="18"/>
      <c r="Z476" s="18"/>
      <c r="AA476" s="18" t="str">
        <f t="shared" si="146"/>
        <v/>
      </c>
      <c r="AB476" s="15" t="str">
        <f>IF($E476="","",IF($E476=$CL$6,"",IF($E476=$AG$6,LOOKUP($X476,$AF$7:$AF$25,$AG$7:$AG$25),IF($E476=$AH$6,LOOKUP($X476,$AF$7:$AF$25,$AH$7:$AH$25),IF($E476=$AI$6,LOOKUP($X476,$AF$7:$AF$25,$AI$7:$AI$25),IF($E476=$AJ$6,LOOKUP($X476,$AF$7:$AF$25,$AJ$7:$AJ$25),IF($E476=$BR$6,LOOKUP($X476,$AF$7:$AF$25,$BR$7:$BR$25),IF($E476=$BS$6,LOOKUP($X476,$AF$7:$AF$25,$BS$7:$BS$25),IF($E476=$BT$6,LOOKUP($X476,$AF$7:$AF$25,$BT$7:$BT$25),IF($E476=$BU$6,LOOKUP($X476,$AF$7:$AF$25,$BU$7:$BU$25),IF($E476=$BI$6,$BI$7,IF($E476=$AQ$6,LOOKUP($X476,$AF$7:$AF$25,$AQ$7:$AQ$25),IF($E476=$AR$6,LOOKUP($X476,$AF$7:$AF$25,$AR$7:$AR$25),IF($E476=$BV$6,LOOKUP($X476,$AF$7:$AF$25,$BV$7:$BV$25),IF($E476=$BW$6,LOOKUP($X476,$AF$7:$AF$25,$BW$7:$BW$25),IF($E476=$AU$6,LOOKUP($X476,$AF$7:$AF$25,$AU$7:$AU$25),IF($E476=$AV$6,LOOKUP($X476,$AF$7:$AF$25,$AV$7:$AV$25),IF($E476=$AK$6,LOOKUP($X476,$AF$7:$AF$25,$AK$7:$AK$25),IF($E476=$AL$6,LOOKUP($X476,$AF$7:$AF$25,$AL$7:$AL$25),IF($E476=$AM$6,LOOKUP($X476,$AF$7:$AF$25,$AM$7:$AM$25),IF($E476=$BJ$6,$BJ$7,IF($E476=#REF!,#REF!,IF($E476=$AN$6,$AN$7,IF($E476=$AW$6,LOOKUP($X476,$AF$7:$AF$25,$AW$7:$AW$25),IF($E476=$AX$6,LOOKUP($X476,$AF$7:$AF$25,$AX$7:$AX$25),IF($E476=$BD$6,$BD$7,IF($E476=$AY$6,LOOKUP($X476,$AF$7:$AF$25,$AY$7:$AY$25),IF($E476=$AZ$6,LOOKUP($X476,$AF$7:$AF$25,$AZ$7:$AZ$25),IF($E476=$BL$6,$BL$7,IF($E476=$AP$6,LOOKUP($X476,$AF$7:$AF$25,$AP$7:$AP$25),IF($E476=$BK$6,$BK$7,IF($E476=$CD$6,LOOKUP($X476,$AF$7:$AF$25,$CD$7:$CD$25),IF($E476=$BE$6,$BE$7,IF($E476=$BF$6,$BF$7,IF($E476=$BG$6,$BG$7,IF($E476=$CE$6,"based on duration",IF($E476=$CF$6,LOOKUP($X476,$AF$7:$AF$25,$CF$7:$CF$25),IF($E476=$CG$6,$CG$7,IF($E476=$CH$6,$CH$7,IF($E476=$CI$6,$CI$7,IF($E476=$BA$6,$BA$7,IF($E476=$BB$6,$BB$7,IF($E476=$BC$6,$BC$7,IF($E476=#REF!,#REF!,IF($E476=$CJ$6,$CJ$7,"TBD")))))))))))))))))))))))))))))))))))))))))))))</f>
        <v/>
      </c>
      <c r="AC476" s="15" t="str">
        <f t="shared" si="145"/>
        <v/>
      </c>
      <c r="AD476" s="15" t="str">
        <f>IF($G476="","",IF($G476=$CL$6,"",IF($G476=$AG$6,LOOKUP($Z476,$AF$7:$AF$25,$AG$7:$AG$25),IF($G476=$AH$6,LOOKUP($Z476,$AF$7:$AF$25,$AH$7:$AH$25),IF($G476=$AI$6,LOOKUP($Z476,$AF$7:$AF$25,$AI$7:$AI$25),IF($G476=$AJ$6,LOOKUP($Z476,$AF$7:$AF$25,$AJ$7:$AJ$25),IF($G476=$BR$6,LOOKUP($Z476,$AF$7:$AF$25,$BR$7:$BR$25),IF($G476=$BS$6,LOOKUP($Z476,$AF$7:$AF$25,$BS$7:$BS$25),IF($G476=$BT$6,LOOKUP($Z476,$AF$7:$AF$25,$BT$7:$BT$25),IF($G476=$BU$6,LOOKUP($Z476,$AF$7:$AF$25,$BU$7:$BU$25),IF($G476=$BI$6,$BI$7,IF($G476=$AQ$6,LOOKUP($Z476,$AF$7:$AF$25,$AQ$7:$AQ$25),IF($G476=$AR$6,LOOKUP($Z476,$AF$7:$AF$25,$AR$7:$AR$25),IF($G476=$BV$6,LOOKUP($Z476,$AF$7:$AF$25,$BV$7:$BV$25),IF($G476=$BW$6,LOOKUP($Z476,$AF$7:$AF$25,$BW$7:$BW$25),IF($G476=$AU$6,LOOKUP($Z476,$AF$7:$AF$25,$AU$7:$AU$25),IF($G476=$AV$6,LOOKUP($Z476,$AF$7:$AF$25,$AV$7:$AV$25),IF($G476=$AK$6,LOOKUP($Z476,$AF$7:$AF$25,$AK$7:$AK$25),IF($G476=$AL$6,LOOKUP($Z476,$AF$7:$AF$25,$AL$7:$AL$25),IF($G476=$AM$6,LOOKUP($Z476,$AF$7:$AF$25,$AM$7:$AM$25),IF($G476=$BJ$6,$BJ$7,IF($G476=#REF!,#REF!,IF($G476=$AN$6,$AN$7,IF($G476=$AW$6,LOOKUP($Z476,$AF$7:$AF$25,$AW$7:$AW$25),IF($G476=$AX$6,LOOKUP($Z476,$AF$7:$AF$25,$AX$7:$AX$25),IF($G476=$BD$6,$BD$7,IF($G476=$AY$6,LOOKUP($Z476,$AF$7:$AF$25,$AY$7:$AY$25),IF($G476=$AZ$6,LOOKUP($Z476,$AF$7:$AF$25,$AZ$7:$AZ$25),IF($G476=$BL$6,$BL$7,IF($G476=$AP$6,LOOKUP($Z476,$AF$7:$AF$25,$AP$7:$AP$25),IF($G476=$BK$6,$BK$7,IF($G476=$CD$6,LOOKUP($Z476,$AF$7:$AF$25,$CD$7:$CD$25),IF($G476=$BE$6,$BE$7,IF($G476=$BF$6,$BF$7,IF($G476=$BG$6,$BG$7,IF($G476=$CE$6,"based on duration",IF($G476=$CF$6,LOOKUP($Z476,$AF$7:$AF$25,$CF$7:$CF$25),IF($G476=$CG$6,$CG$7,IF($G476=$CH$6,$CH$7,IF($G476=$CI$6,$CI$7,IF($G476=$BA$6,$BA$7,IF($G476=$BB$6,$BB$7,IF($G476=$BC$6,$BC$7,IF($G476=#REF!,#REF!,IF($G476=$CJ$6,$CJ$7,"TBD")))))))))))))))))))))))))))))))))))))))))))))</f>
        <v/>
      </c>
      <c r="AE476" s="121"/>
      <c r="AF476" s="8"/>
      <c r="AG476" s="13"/>
      <c r="AH476" s="13"/>
      <c r="AI476" s="13"/>
      <c r="AJ476" s="13"/>
      <c r="AO476" s="13"/>
      <c r="BR476" s="13"/>
      <c r="BS476" s="122"/>
      <c r="BT476" s="122"/>
      <c r="BX476" s="13"/>
      <c r="BY476" s="122"/>
      <c r="BZ476" s="122"/>
      <c r="CO476" s="136"/>
      <c r="CP476" s="137"/>
    </row>
    <row r="477" spans="1:94" s="123" customFormat="1" ht="31.5" customHeight="1" x14ac:dyDescent="0.25">
      <c r="A477" s="118"/>
      <c r="B477" s="118"/>
      <c r="C477" s="118"/>
      <c r="D477" s="118"/>
      <c r="E477" s="118"/>
      <c r="F477" s="118"/>
      <c r="G477" s="118"/>
      <c r="H477" s="118"/>
      <c r="I477" s="18" t="str">
        <f t="shared" si="129"/>
        <v/>
      </c>
      <c r="J477" s="18" t="str">
        <f t="shared" si="130"/>
        <v/>
      </c>
      <c r="K477" s="118"/>
      <c r="L477" s="151"/>
      <c r="M477" s="151"/>
      <c r="N477" s="119"/>
      <c r="O477" s="120" t="str">
        <f t="shared" si="138"/>
        <v/>
      </c>
      <c r="P477" s="119"/>
      <c r="Q477" s="15" t="str">
        <f t="shared" si="139"/>
        <v/>
      </c>
      <c r="R477" s="15" t="str">
        <f>IF('2014 Quote Calculator'!$AB477="-","-",IF('2014 Quote Calculator'!$AB477="","",IF(OR('2014 Quote Calculator'!$E477=$CF$6,'2014 Quote Calculator'!$E477=$CG$6,'2014 Quote Calculator'!$E477=$CH$6,'2014 Quote Calculator'!$E477=$CI$6),'2014 Quote Calculator'!$AB477,(1-$L477)*'2014 Quote Calculator'!$AB477)))</f>
        <v/>
      </c>
      <c r="S477" s="15" t="str">
        <f t="shared" si="140"/>
        <v/>
      </c>
      <c r="T477" s="15" t="str">
        <f>IF('2014 Quote Calculator'!$AD477="-","-",IF('2014 Quote Calculator'!$AD477="","",IF(OR('2014 Quote Calculator'!$G477=$CF$6,'2014 Quote Calculator'!$G477=$CG$6,'2014 Quote Calculator'!$G477=$CH$6,'2014 Quote Calculator'!$G477=$CI$6),'2014 Quote Calculator'!$AD477,(1-$L477)*'2014 Quote Calculator'!$AD477)))</f>
        <v/>
      </c>
      <c r="U477" s="15" t="str">
        <f t="shared" si="141"/>
        <v/>
      </c>
      <c r="V477" s="119"/>
      <c r="W477" s="18" t="str">
        <f t="shared" si="142"/>
        <v/>
      </c>
      <c r="X477" s="18" t="str">
        <f t="shared" si="143"/>
        <v/>
      </c>
      <c r="Y477" s="18"/>
      <c r="Z477" s="18"/>
      <c r="AA477" s="18" t="str">
        <f t="shared" si="146"/>
        <v/>
      </c>
      <c r="AB477" s="15" t="str">
        <f>IF($E477="","",IF($E477=$CL$6,"",IF($E477=$AG$6,LOOKUP($X477,$AF$7:$AF$25,$AG$7:$AG$25),IF($E477=$AH$6,LOOKUP($X477,$AF$7:$AF$25,$AH$7:$AH$25),IF($E477=$AI$6,LOOKUP($X477,$AF$7:$AF$25,$AI$7:$AI$25),IF($E477=$AJ$6,LOOKUP($X477,$AF$7:$AF$25,$AJ$7:$AJ$25),IF($E477=$BR$6,LOOKUP($X477,$AF$7:$AF$25,$BR$7:$BR$25),IF($E477=$BS$6,LOOKUP($X477,$AF$7:$AF$25,$BS$7:$BS$25),IF($E477=$BT$6,LOOKUP($X477,$AF$7:$AF$25,$BT$7:$BT$25),IF($E477=$BU$6,LOOKUP($X477,$AF$7:$AF$25,$BU$7:$BU$25),IF($E477=$BI$6,$BI$7,IF($E477=$AQ$6,LOOKUP($X477,$AF$7:$AF$25,$AQ$7:$AQ$25),IF($E477=$AR$6,LOOKUP($X477,$AF$7:$AF$25,$AR$7:$AR$25),IF($E477=$BV$6,LOOKUP($X477,$AF$7:$AF$25,$BV$7:$BV$25),IF($E477=$BW$6,LOOKUP($X477,$AF$7:$AF$25,$BW$7:$BW$25),IF($E477=$AU$6,LOOKUP($X477,$AF$7:$AF$25,$AU$7:$AU$25),IF($E477=$AV$6,LOOKUP($X477,$AF$7:$AF$25,$AV$7:$AV$25),IF($E477=$AK$6,LOOKUP($X477,$AF$7:$AF$25,$AK$7:$AK$25),IF($E477=$AL$6,LOOKUP($X477,$AF$7:$AF$25,$AL$7:$AL$25),IF($E477=$AM$6,LOOKUP($X477,$AF$7:$AF$25,$AM$7:$AM$25),IF($E477=$BJ$6,$BJ$7,IF($E477=#REF!,#REF!,IF($E477=$AN$6,$AN$7,IF($E477=$AW$6,LOOKUP($X477,$AF$7:$AF$25,$AW$7:$AW$25),IF($E477=$AX$6,LOOKUP($X477,$AF$7:$AF$25,$AX$7:$AX$25),IF($E477=$BD$6,$BD$7,IF($E477=$AY$6,LOOKUP($X477,$AF$7:$AF$25,$AY$7:$AY$25),IF($E477=$AZ$6,LOOKUP($X477,$AF$7:$AF$25,$AZ$7:$AZ$25),IF($E477=$BL$6,$BL$7,IF($E477=$AP$6,LOOKUP($X477,$AF$7:$AF$25,$AP$7:$AP$25),IF($E477=$BK$6,$BK$7,IF($E477=$CD$6,LOOKUP($X477,$AF$7:$AF$25,$CD$7:$CD$25),IF($E477=$BE$6,$BE$7,IF($E477=$BF$6,$BF$7,IF($E477=$BG$6,$BG$7,IF($E477=$CE$6,"based on duration",IF($E477=$CF$6,LOOKUP($X477,$AF$7:$AF$25,$CF$7:$CF$25),IF($E477=$CG$6,$CG$7,IF($E477=$CH$6,$CH$7,IF($E477=$CI$6,$CI$7,IF($E477=$BA$6,$BA$7,IF($E477=$BB$6,$BB$7,IF($E477=$BC$6,$BC$7,IF($E477=#REF!,#REF!,IF($E477=$CJ$6,$CJ$7,"TBD")))))))))))))))))))))))))))))))))))))))))))))</f>
        <v/>
      </c>
      <c r="AC477" s="15" t="str">
        <f t="shared" si="145"/>
        <v/>
      </c>
      <c r="AD477" s="15" t="str">
        <f>IF($G477="","",IF($G477=$CL$6,"",IF($G477=$AG$6,LOOKUP($Z477,$AF$7:$AF$25,$AG$7:$AG$25),IF($G477=$AH$6,LOOKUP($Z477,$AF$7:$AF$25,$AH$7:$AH$25),IF($G477=$AI$6,LOOKUP($Z477,$AF$7:$AF$25,$AI$7:$AI$25),IF($G477=$AJ$6,LOOKUP($Z477,$AF$7:$AF$25,$AJ$7:$AJ$25),IF($G477=$BR$6,LOOKUP($Z477,$AF$7:$AF$25,$BR$7:$BR$25),IF($G477=$BS$6,LOOKUP($Z477,$AF$7:$AF$25,$BS$7:$BS$25),IF($G477=$BT$6,LOOKUP($Z477,$AF$7:$AF$25,$BT$7:$BT$25),IF($G477=$BU$6,LOOKUP($Z477,$AF$7:$AF$25,$BU$7:$BU$25),IF($G477=$BI$6,$BI$7,IF($G477=$AQ$6,LOOKUP($Z477,$AF$7:$AF$25,$AQ$7:$AQ$25),IF($G477=$AR$6,LOOKUP($Z477,$AF$7:$AF$25,$AR$7:$AR$25),IF($G477=$BV$6,LOOKUP($Z477,$AF$7:$AF$25,$BV$7:$BV$25),IF($G477=$BW$6,LOOKUP($Z477,$AF$7:$AF$25,$BW$7:$BW$25),IF($G477=$AU$6,LOOKUP($Z477,$AF$7:$AF$25,$AU$7:$AU$25),IF($G477=$AV$6,LOOKUP($Z477,$AF$7:$AF$25,$AV$7:$AV$25),IF($G477=$AK$6,LOOKUP($Z477,$AF$7:$AF$25,$AK$7:$AK$25),IF($G477=$AL$6,LOOKUP($Z477,$AF$7:$AF$25,$AL$7:$AL$25),IF($G477=$AM$6,LOOKUP($Z477,$AF$7:$AF$25,$AM$7:$AM$25),IF($G477=$BJ$6,$BJ$7,IF($G477=#REF!,#REF!,IF($G477=$AN$6,$AN$7,IF($G477=$AW$6,LOOKUP($Z477,$AF$7:$AF$25,$AW$7:$AW$25),IF($G477=$AX$6,LOOKUP($Z477,$AF$7:$AF$25,$AX$7:$AX$25),IF($G477=$BD$6,$BD$7,IF($G477=$AY$6,LOOKUP($Z477,$AF$7:$AF$25,$AY$7:$AY$25),IF($G477=$AZ$6,LOOKUP($Z477,$AF$7:$AF$25,$AZ$7:$AZ$25),IF($G477=$BL$6,$BL$7,IF($G477=$AP$6,LOOKUP($Z477,$AF$7:$AF$25,$AP$7:$AP$25),IF($G477=$BK$6,$BK$7,IF($G477=$CD$6,LOOKUP($Z477,$AF$7:$AF$25,$CD$7:$CD$25),IF($G477=$BE$6,$BE$7,IF($G477=$BF$6,$BF$7,IF($G477=$BG$6,$BG$7,IF($G477=$CE$6,"based on duration",IF($G477=$CF$6,LOOKUP($Z477,$AF$7:$AF$25,$CF$7:$CF$25),IF($G477=$CG$6,$CG$7,IF($G477=$CH$6,$CH$7,IF($G477=$CI$6,$CI$7,IF($G477=$BA$6,$BA$7,IF($G477=$BB$6,$BB$7,IF($G477=$BC$6,$BC$7,IF($G477=#REF!,#REF!,IF($G477=$CJ$6,$CJ$7,"TBD")))))))))))))))))))))))))))))))))))))))))))))</f>
        <v/>
      </c>
      <c r="AE477" s="121"/>
      <c r="AF477" s="8"/>
      <c r="AG477" s="13"/>
      <c r="AH477" s="13"/>
      <c r="AI477" s="13"/>
      <c r="AJ477" s="13"/>
      <c r="AO477" s="13"/>
      <c r="BR477" s="13"/>
      <c r="BS477" s="122"/>
      <c r="BT477" s="122"/>
      <c r="BX477" s="13"/>
      <c r="BY477" s="122"/>
      <c r="BZ477" s="122"/>
      <c r="CO477" s="136"/>
      <c r="CP477" s="137"/>
    </row>
    <row r="478" spans="1:94" s="123" customFormat="1" ht="31.5" customHeight="1" x14ac:dyDescent="0.25">
      <c r="A478" s="118"/>
      <c r="B478" s="118"/>
      <c r="C478" s="118"/>
      <c r="D478" s="118"/>
      <c r="E478" s="118"/>
      <c r="F478" s="118"/>
      <c r="G478" s="118"/>
      <c r="H478" s="118"/>
      <c r="I478" s="18" t="str">
        <f t="shared" si="129"/>
        <v/>
      </c>
      <c r="J478" s="18" t="str">
        <f t="shared" si="130"/>
        <v/>
      </c>
      <c r="K478" s="118"/>
      <c r="L478" s="151"/>
      <c r="M478" s="151"/>
      <c r="N478" s="119"/>
      <c r="O478" s="120" t="str">
        <f t="shared" si="138"/>
        <v/>
      </c>
      <c r="P478" s="119"/>
      <c r="Q478" s="15" t="str">
        <f t="shared" si="139"/>
        <v/>
      </c>
      <c r="R478" s="15" t="str">
        <f>IF('2014 Quote Calculator'!$AB478="-","-",IF('2014 Quote Calculator'!$AB478="","",IF(OR('2014 Quote Calculator'!$E478=$CF$6,'2014 Quote Calculator'!$E478=$CG$6,'2014 Quote Calculator'!$E478=$CH$6,'2014 Quote Calculator'!$E478=$CI$6),'2014 Quote Calculator'!$AB478,(1-$L478)*'2014 Quote Calculator'!$AB478)))</f>
        <v/>
      </c>
      <c r="S478" s="15" t="str">
        <f t="shared" si="140"/>
        <v/>
      </c>
      <c r="T478" s="15" t="str">
        <f>IF('2014 Quote Calculator'!$AD478="-","-",IF('2014 Quote Calculator'!$AD478="","",IF(OR('2014 Quote Calculator'!$G478=$CF$6,'2014 Quote Calculator'!$G478=$CG$6,'2014 Quote Calculator'!$G478=$CH$6,'2014 Quote Calculator'!$G478=$CI$6),'2014 Quote Calculator'!$AD478,(1-$L478)*'2014 Quote Calculator'!$AD478)))</f>
        <v/>
      </c>
      <c r="U478" s="15" t="str">
        <f t="shared" si="141"/>
        <v/>
      </c>
      <c r="V478" s="119"/>
      <c r="W478" s="18" t="str">
        <f t="shared" si="142"/>
        <v/>
      </c>
      <c r="X478" s="18" t="str">
        <f t="shared" si="143"/>
        <v/>
      </c>
      <c r="Y478" s="18"/>
      <c r="Z478" s="18"/>
      <c r="AA478" s="18" t="str">
        <f t="shared" si="146"/>
        <v/>
      </c>
      <c r="AB478" s="15" t="str">
        <f>IF($E478="","",IF($E478=$CL$6,"",IF($E478=$AG$6,LOOKUP($X478,$AF$7:$AF$25,$AG$7:$AG$25),IF($E478=$AH$6,LOOKUP($X478,$AF$7:$AF$25,$AH$7:$AH$25),IF($E478=$AI$6,LOOKUP($X478,$AF$7:$AF$25,$AI$7:$AI$25),IF($E478=$AJ$6,LOOKUP($X478,$AF$7:$AF$25,$AJ$7:$AJ$25),IF($E478=$BR$6,LOOKUP($X478,$AF$7:$AF$25,$BR$7:$BR$25),IF($E478=$BS$6,LOOKUP($X478,$AF$7:$AF$25,$BS$7:$BS$25),IF($E478=$BT$6,LOOKUP($X478,$AF$7:$AF$25,$BT$7:$BT$25),IF($E478=$BU$6,LOOKUP($X478,$AF$7:$AF$25,$BU$7:$BU$25),IF($E478=$BI$6,$BI$7,IF($E478=$AQ$6,LOOKUP($X478,$AF$7:$AF$25,$AQ$7:$AQ$25),IF($E478=$AR$6,LOOKUP($X478,$AF$7:$AF$25,$AR$7:$AR$25),IF($E478=$BV$6,LOOKUP($X478,$AF$7:$AF$25,$BV$7:$BV$25),IF($E478=$BW$6,LOOKUP($X478,$AF$7:$AF$25,$BW$7:$BW$25),IF($E478=$AU$6,LOOKUP($X478,$AF$7:$AF$25,$AU$7:$AU$25),IF($E478=$AV$6,LOOKUP($X478,$AF$7:$AF$25,$AV$7:$AV$25),IF($E478=$AK$6,LOOKUP($X478,$AF$7:$AF$25,$AK$7:$AK$25),IF($E478=$AL$6,LOOKUP($X478,$AF$7:$AF$25,$AL$7:$AL$25),IF($E478=$AM$6,LOOKUP($X478,$AF$7:$AF$25,$AM$7:$AM$25),IF($E478=$BJ$6,$BJ$7,IF($E478=#REF!,#REF!,IF($E478=$AN$6,$AN$7,IF($E478=$AW$6,LOOKUP($X478,$AF$7:$AF$25,$AW$7:$AW$25),IF($E478=$AX$6,LOOKUP($X478,$AF$7:$AF$25,$AX$7:$AX$25),IF($E478=$BD$6,$BD$7,IF($E478=$AY$6,LOOKUP($X478,$AF$7:$AF$25,$AY$7:$AY$25),IF($E478=$AZ$6,LOOKUP($X478,$AF$7:$AF$25,$AZ$7:$AZ$25),IF($E478=$BL$6,$BL$7,IF($E478=$AP$6,LOOKUP($X478,$AF$7:$AF$25,$AP$7:$AP$25),IF($E478=$BK$6,$BK$7,IF($E478=$CD$6,LOOKUP($X478,$AF$7:$AF$25,$CD$7:$CD$25),IF($E478=$BE$6,$BE$7,IF($E478=$BF$6,$BF$7,IF($E478=$BG$6,$BG$7,IF($E478=$CE$6,"based on duration",IF($E478=$CF$6,LOOKUP($X478,$AF$7:$AF$25,$CF$7:$CF$25),IF($E478=$CG$6,$CG$7,IF($E478=$CH$6,$CH$7,IF($E478=$CI$6,$CI$7,IF($E478=$BA$6,$BA$7,IF($E478=$BB$6,$BB$7,IF($E478=$BC$6,$BC$7,IF($E478=#REF!,#REF!,IF($E478=$CJ$6,$CJ$7,"TBD")))))))))))))))))))))))))))))))))))))))))))))</f>
        <v/>
      </c>
      <c r="AC478" s="15" t="str">
        <f t="shared" si="145"/>
        <v/>
      </c>
      <c r="AD478" s="15" t="str">
        <f>IF($G478="","",IF($G478=$CL$6,"",IF($G478=$AG$6,LOOKUP($Z478,$AF$7:$AF$25,$AG$7:$AG$25),IF($G478=$AH$6,LOOKUP($Z478,$AF$7:$AF$25,$AH$7:$AH$25),IF($G478=$AI$6,LOOKUP($Z478,$AF$7:$AF$25,$AI$7:$AI$25),IF($G478=$AJ$6,LOOKUP($Z478,$AF$7:$AF$25,$AJ$7:$AJ$25),IF($G478=$BR$6,LOOKUP($Z478,$AF$7:$AF$25,$BR$7:$BR$25),IF($G478=$BS$6,LOOKUP($Z478,$AF$7:$AF$25,$BS$7:$BS$25),IF($G478=$BT$6,LOOKUP($Z478,$AF$7:$AF$25,$BT$7:$BT$25),IF($G478=$BU$6,LOOKUP($Z478,$AF$7:$AF$25,$BU$7:$BU$25),IF($G478=$BI$6,$BI$7,IF($G478=$AQ$6,LOOKUP($Z478,$AF$7:$AF$25,$AQ$7:$AQ$25),IF($G478=$AR$6,LOOKUP($Z478,$AF$7:$AF$25,$AR$7:$AR$25),IF($G478=$BV$6,LOOKUP($Z478,$AF$7:$AF$25,$BV$7:$BV$25),IF($G478=$BW$6,LOOKUP($Z478,$AF$7:$AF$25,$BW$7:$BW$25),IF($G478=$AU$6,LOOKUP($Z478,$AF$7:$AF$25,$AU$7:$AU$25),IF($G478=$AV$6,LOOKUP($Z478,$AF$7:$AF$25,$AV$7:$AV$25),IF($G478=$AK$6,LOOKUP($Z478,$AF$7:$AF$25,$AK$7:$AK$25),IF($G478=$AL$6,LOOKUP($Z478,$AF$7:$AF$25,$AL$7:$AL$25),IF($G478=$AM$6,LOOKUP($Z478,$AF$7:$AF$25,$AM$7:$AM$25),IF($G478=$BJ$6,$BJ$7,IF($G478=#REF!,#REF!,IF($G478=$AN$6,$AN$7,IF($G478=$AW$6,LOOKUP($Z478,$AF$7:$AF$25,$AW$7:$AW$25),IF($G478=$AX$6,LOOKUP($Z478,$AF$7:$AF$25,$AX$7:$AX$25),IF($G478=$BD$6,$BD$7,IF($G478=$AY$6,LOOKUP($Z478,$AF$7:$AF$25,$AY$7:$AY$25),IF($G478=$AZ$6,LOOKUP($Z478,$AF$7:$AF$25,$AZ$7:$AZ$25),IF($G478=$BL$6,$BL$7,IF($G478=$AP$6,LOOKUP($Z478,$AF$7:$AF$25,$AP$7:$AP$25),IF($G478=$BK$6,$BK$7,IF($G478=$CD$6,LOOKUP($Z478,$AF$7:$AF$25,$CD$7:$CD$25),IF($G478=$BE$6,$BE$7,IF($G478=$BF$6,$BF$7,IF($G478=$BG$6,$BG$7,IF($G478=$CE$6,"based on duration",IF($G478=$CF$6,LOOKUP($Z478,$AF$7:$AF$25,$CF$7:$CF$25),IF($G478=$CG$6,$CG$7,IF($G478=$CH$6,$CH$7,IF($G478=$CI$6,$CI$7,IF($G478=$BA$6,$BA$7,IF($G478=$BB$6,$BB$7,IF($G478=$BC$6,$BC$7,IF($G478=#REF!,#REF!,IF($G478=$CJ$6,$CJ$7,"TBD")))))))))))))))))))))))))))))))))))))))))))))</f>
        <v/>
      </c>
      <c r="AE478" s="121"/>
      <c r="AF478" s="8"/>
      <c r="AG478" s="13"/>
      <c r="AH478" s="13"/>
      <c r="AI478" s="13"/>
      <c r="AJ478" s="13"/>
      <c r="AO478" s="13"/>
      <c r="BR478" s="13"/>
      <c r="BS478" s="122"/>
      <c r="BT478" s="122"/>
      <c r="BX478" s="13"/>
      <c r="BY478" s="122"/>
      <c r="BZ478" s="122"/>
      <c r="CO478" s="136"/>
      <c r="CP478" s="137"/>
    </row>
    <row r="479" spans="1:94" s="123" customFormat="1" ht="31.5" customHeight="1" x14ac:dyDescent="0.25">
      <c r="A479" s="118"/>
      <c r="B479" s="118"/>
      <c r="C479" s="118"/>
      <c r="D479" s="118"/>
      <c r="E479" s="118"/>
      <c r="F479" s="118"/>
      <c r="G479" s="118"/>
      <c r="H479" s="118"/>
      <c r="I479" s="18" t="str">
        <f t="shared" si="129"/>
        <v/>
      </c>
      <c r="J479" s="18" t="str">
        <f t="shared" si="130"/>
        <v/>
      </c>
      <c r="K479" s="118"/>
      <c r="L479" s="151"/>
      <c r="M479" s="151"/>
      <c r="N479" s="119"/>
      <c r="O479" s="120" t="str">
        <f t="shared" si="138"/>
        <v/>
      </c>
      <c r="P479" s="119"/>
      <c r="Q479" s="15" t="str">
        <f t="shared" si="139"/>
        <v/>
      </c>
      <c r="R479" s="15" t="str">
        <f>IF('2014 Quote Calculator'!$AB479="-","-",IF('2014 Quote Calculator'!$AB479="","",IF(OR('2014 Quote Calculator'!$E479=$CF$6,'2014 Quote Calculator'!$E479=$CG$6,'2014 Quote Calculator'!$E479=$CH$6,'2014 Quote Calculator'!$E479=$CI$6),'2014 Quote Calculator'!$AB479,(1-$L479)*'2014 Quote Calculator'!$AB479)))</f>
        <v/>
      </c>
      <c r="S479" s="15" t="str">
        <f t="shared" si="140"/>
        <v/>
      </c>
      <c r="T479" s="15" t="str">
        <f>IF('2014 Quote Calculator'!$AD479="-","-",IF('2014 Quote Calculator'!$AD479="","",IF(OR('2014 Quote Calculator'!$G479=$CF$6,'2014 Quote Calculator'!$G479=$CG$6,'2014 Quote Calculator'!$G479=$CH$6,'2014 Quote Calculator'!$G479=$CI$6),'2014 Quote Calculator'!$AD479,(1-$L479)*'2014 Quote Calculator'!$AD479)))</f>
        <v/>
      </c>
      <c r="U479" s="15" t="str">
        <f t="shared" si="141"/>
        <v/>
      </c>
      <c r="V479" s="119"/>
      <c r="W479" s="18" t="str">
        <f t="shared" si="142"/>
        <v/>
      </c>
      <c r="X479" s="18" t="str">
        <f t="shared" si="143"/>
        <v/>
      </c>
      <c r="Y479" s="18"/>
      <c r="Z479" s="18"/>
      <c r="AA479" s="18" t="str">
        <f t="shared" si="146"/>
        <v/>
      </c>
      <c r="AB479" s="15" t="str">
        <f>IF($E479="","",IF($E479=$CL$6,"",IF($E479=$AG$6,LOOKUP($X479,$AF$7:$AF$25,$AG$7:$AG$25),IF($E479=$AH$6,LOOKUP($X479,$AF$7:$AF$25,$AH$7:$AH$25),IF($E479=$AI$6,LOOKUP($X479,$AF$7:$AF$25,$AI$7:$AI$25),IF($E479=$AJ$6,LOOKUP($X479,$AF$7:$AF$25,$AJ$7:$AJ$25),IF($E479=$BR$6,LOOKUP($X479,$AF$7:$AF$25,$BR$7:$BR$25),IF($E479=$BS$6,LOOKUP($X479,$AF$7:$AF$25,$BS$7:$BS$25),IF($E479=$BT$6,LOOKUP($X479,$AF$7:$AF$25,$BT$7:$BT$25),IF($E479=$BU$6,LOOKUP($X479,$AF$7:$AF$25,$BU$7:$BU$25),IF($E479=$BI$6,$BI$7,IF($E479=$AQ$6,LOOKUP($X479,$AF$7:$AF$25,$AQ$7:$AQ$25),IF($E479=$AR$6,LOOKUP($X479,$AF$7:$AF$25,$AR$7:$AR$25),IF($E479=$BV$6,LOOKUP($X479,$AF$7:$AF$25,$BV$7:$BV$25),IF($E479=$BW$6,LOOKUP($X479,$AF$7:$AF$25,$BW$7:$BW$25),IF($E479=$AU$6,LOOKUP($X479,$AF$7:$AF$25,$AU$7:$AU$25),IF($E479=$AV$6,LOOKUP($X479,$AF$7:$AF$25,$AV$7:$AV$25),IF($E479=$AK$6,LOOKUP($X479,$AF$7:$AF$25,$AK$7:$AK$25),IF($E479=$AL$6,LOOKUP($X479,$AF$7:$AF$25,$AL$7:$AL$25),IF($E479=$AM$6,LOOKUP($X479,$AF$7:$AF$25,$AM$7:$AM$25),IF($E479=$BJ$6,$BJ$7,IF($E479=#REF!,#REF!,IF($E479=$AN$6,$AN$7,IF($E479=$AW$6,LOOKUP($X479,$AF$7:$AF$25,$AW$7:$AW$25),IF($E479=$AX$6,LOOKUP($X479,$AF$7:$AF$25,$AX$7:$AX$25),IF($E479=$BD$6,$BD$7,IF($E479=$AY$6,LOOKUP($X479,$AF$7:$AF$25,$AY$7:$AY$25),IF($E479=$AZ$6,LOOKUP($X479,$AF$7:$AF$25,$AZ$7:$AZ$25),IF($E479=$BL$6,$BL$7,IF($E479=$AP$6,LOOKUP($X479,$AF$7:$AF$25,$AP$7:$AP$25),IF($E479=$BK$6,$BK$7,IF($E479=$CD$6,LOOKUP($X479,$AF$7:$AF$25,$CD$7:$CD$25),IF($E479=$BE$6,$BE$7,IF($E479=$BF$6,$BF$7,IF($E479=$BG$6,$BG$7,IF($E479=$CE$6,"based on duration",IF($E479=$CF$6,LOOKUP($X479,$AF$7:$AF$25,$CF$7:$CF$25),IF($E479=$CG$6,$CG$7,IF($E479=$CH$6,$CH$7,IF($E479=$CI$6,$CI$7,IF($E479=$BA$6,$BA$7,IF($E479=$BB$6,$BB$7,IF($E479=$BC$6,$BC$7,IF($E479=#REF!,#REF!,IF($E479=$CJ$6,$CJ$7,"TBD")))))))))))))))))))))))))))))))))))))))))))))</f>
        <v/>
      </c>
      <c r="AC479" s="15" t="str">
        <f t="shared" si="145"/>
        <v/>
      </c>
      <c r="AD479" s="15" t="str">
        <f>IF($G479="","",IF($G479=$CL$6,"",IF($G479=$AG$6,LOOKUP($Z479,$AF$7:$AF$25,$AG$7:$AG$25),IF($G479=$AH$6,LOOKUP($Z479,$AF$7:$AF$25,$AH$7:$AH$25),IF($G479=$AI$6,LOOKUP($Z479,$AF$7:$AF$25,$AI$7:$AI$25),IF($G479=$AJ$6,LOOKUP($Z479,$AF$7:$AF$25,$AJ$7:$AJ$25),IF($G479=$BR$6,LOOKUP($Z479,$AF$7:$AF$25,$BR$7:$BR$25),IF($G479=$BS$6,LOOKUP($Z479,$AF$7:$AF$25,$BS$7:$BS$25),IF($G479=$BT$6,LOOKUP($Z479,$AF$7:$AF$25,$BT$7:$BT$25),IF($G479=$BU$6,LOOKUP($Z479,$AF$7:$AF$25,$BU$7:$BU$25),IF($G479=$BI$6,$BI$7,IF($G479=$AQ$6,LOOKUP($Z479,$AF$7:$AF$25,$AQ$7:$AQ$25),IF($G479=$AR$6,LOOKUP($Z479,$AF$7:$AF$25,$AR$7:$AR$25),IF($G479=$BV$6,LOOKUP($Z479,$AF$7:$AF$25,$BV$7:$BV$25),IF($G479=$BW$6,LOOKUP($Z479,$AF$7:$AF$25,$BW$7:$BW$25),IF($G479=$AU$6,LOOKUP($Z479,$AF$7:$AF$25,$AU$7:$AU$25),IF($G479=$AV$6,LOOKUP($Z479,$AF$7:$AF$25,$AV$7:$AV$25),IF($G479=$AK$6,LOOKUP($Z479,$AF$7:$AF$25,$AK$7:$AK$25),IF($G479=$AL$6,LOOKUP($Z479,$AF$7:$AF$25,$AL$7:$AL$25),IF($G479=$AM$6,LOOKUP($Z479,$AF$7:$AF$25,$AM$7:$AM$25),IF($G479=$BJ$6,$BJ$7,IF($G479=#REF!,#REF!,IF($G479=$AN$6,$AN$7,IF($G479=$AW$6,LOOKUP($Z479,$AF$7:$AF$25,$AW$7:$AW$25),IF($G479=$AX$6,LOOKUP($Z479,$AF$7:$AF$25,$AX$7:$AX$25),IF($G479=$BD$6,$BD$7,IF($G479=$AY$6,LOOKUP($Z479,$AF$7:$AF$25,$AY$7:$AY$25),IF($G479=$AZ$6,LOOKUP($Z479,$AF$7:$AF$25,$AZ$7:$AZ$25),IF($G479=$BL$6,$BL$7,IF($G479=$AP$6,LOOKUP($Z479,$AF$7:$AF$25,$AP$7:$AP$25),IF($G479=$BK$6,$BK$7,IF($G479=$CD$6,LOOKUP($Z479,$AF$7:$AF$25,$CD$7:$CD$25),IF($G479=$BE$6,$BE$7,IF($G479=$BF$6,$BF$7,IF($G479=$BG$6,$BG$7,IF($G479=$CE$6,"based on duration",IF($G479=$CF$6,LOOKUP($Z479,$AF$7:$AF$25,$CF$7:$CF$25),IF($G479=$CG$6,$CG$7,IF($G479=$CH$6,$CH$7,IF($G479=$CI$6,$CI$7,IF($G479=$BA$6,$BA$7,IF($G479=$BB$6,$BB$7,IF($G479=$BC$6,$BC$7,IF($G479=#REF!,#REF!,IF($G479=$CJ$6,$CJ$7,"TBD")))))))))))))))))))))))))))))))))))))))))))))</f>
        <v/>
      </c>
      <c r="AE479" s="121"/>
      <c r="AF479" s="8"/>
      <c r="AG479" s="13"/>
      <c r="AH479" s="13"/>
      <c r="AI479" s="13"/>
      <c r="AJ479" s="13"/>
      <c r="AO479" s="13"/>
      <c r="BR479" s="13"/>
      <c r="BS479" s="122"/>
      <c r="BT479" s="122"/>
      <c r="BX479" s="13"/>
      <c r="BY479" s="122"/>
      <c r="BZ479" s="122"/>
      <c r="CO479" s="136"/>
      <c r="CP479" s="137"/>
    </row>
    <row r="480" spans="1:94" s="123" customFormat="1" ht="31.5" customHeight="1" x14ac:dyDescent="0.25">
      <c r="A480" s="118"/>
      <c r="B480" s="118"/>
      <c r="C480" s="118"/>
      <c r="D480" s="118"/>
      <c r="E480" s="118"/>
      <c r="F480" s="118"/>
      <c r="G480" s="118"/>
      <c r="H480" s="118"/>
      <c r="I480" s="18" t="str">
        <f t="shared" si="129"/>
        <v/>
      </c>
      <c r="J480" s="18" t="str">
        <f t="shared" si="130"/>
        <v/>
      </c>
      <c r="K480" s="118"/>
      <c r="L480" s="151"/>
      <c r="M480" s="151"/>
      <c r="N480" s="119"/>
      <c r="O480" s="120" t="str">
        <f t="shared" si="138"/>
        <v/>
      </c>
      <c r="P480" s="119"/>
      <c r="Q480" s="15" t="str">
        <f t="shared" si="139"/>
        <v/>
      </c>
      <c r="R480" s="15" t="str">
        <f>IF('2014 Quote Calculator'!$AB480="-","-",IF('2014 Quote Calculator'!$AB480="","",IF(OR('2014 Quote Calculator'!$E480=$CF$6,'2014 Quote Calculator'!$E480=$CG$6,'2014 Quote Calculator'!$E480=$CH$6,'2014 Quote Calculator'!$E480=$CI$6),'2014 Quote Calculator'!$AB480,(1-$L480)*'2014 Quote Calculator'!$AB480)))</f>
        <v/>
      </c>
      <c r="S480" s="15" t="str">
        <f t="shared" si="140"/>
        <v/>
      </c>
      <c r="T480" s="15" t="str">
        <f>IF('2014 Quote Calculator'!$AD480="-","-",IF('2014 Quote Calculator'!$AD480="","",IF(OR('2014 Quote Calculator'!$G480=$CF$6,'2014 Quote Calculator'!$G480=$CG$6,'2014 Quote Calculator'!$G480=$CH$6,'2014 Quote Calculator'!$G480=$CI$6),'2014 Quote Calculator'!$AD480,(1-$L480)*'2014 Quote Calculator'!$AD480)))</f>
        <v/>
      </c>
      <c r="U480" s="15" t="str">
        <f t="shared" si="141"/>
        <v/>
      </c>
      <c r="V480" s="119"/>
      <c r="W480" s="18" t="str">
        <f t="shared" si="142"/>
        <v/>
      </c>
      <c r="X480" s="18" t="str">
        <f t="shared" si="143"/>
        <v/>
      </c>
      <c r="Y480" s="18"/>
      <c r="Z480" s="18"/>
      <c r="AA480" s="18" t="str">
        <f t="shared" si="146"/>
        <v/>
      </c>
      <c r="AB480" s="15" t="str">
        <f>IF($E480="","",IF($E480=$CL$6,"",IF($E480=$AG$6,LOOKUP($X480,$AF$7:$AF$25,$AG$7:$AG$25),IF($E480=$AH$6,LOOKUP($X480,$AF$7:$AF$25,$AH$7:$AH$25),IF($E480=$AI$6,LOOKUP($X480,$AF$7:$AF$25,$AI$7:$AI$25),IF($E480=$AJ$6,LOOKUP($X480,$AF$7:$AF$25,$AJ$7:$AJ$25),IF($E480=$BR$6,LOOKUP($X480,$AF$7:$AF$25,$BR$7:$BR$25),IF($E480=$BS$6,LOOKUP($X480,$AF$7:$AF$25,$BS$7:$BS$25),IF($E480=$BT$6,LOOKUP($X480,$AF$7:$AF$25,$BT$7:$BT$25),IF($E480=$BU$6,LOOKUP($X480,$AF$7:$AF$25,$BU$7:$BU$25),IF($E480=$BI$6,$BI$7,IF($E480=$AQ$6,LOOKUP($X480,$AF$7:$AF$25,$AQ$7:$AQ$25),IF($E480=$AR$6,LOOKUP($X480,$AF$7:$AF$25,$AR$7:$AR$25),IF($E480=$BV$6,LOOKUP($X480,$AF$7:$AF$25,$BV$7:$BV$25),IF($E480=$BW$6,LOOKUP($X480,$AF$7:$AF$25,$BW$7:$BW$25),IF($E480=$AU$6,LOOKUP($X480,$AF$7:$AF$25,$AU$7:$AU$25),IF($E480=$AV$6,LOOKUP($X480,$AF$7:$AF$25,$AV$7:$AV$25),IF($E480=$AK$6,LOOKUP($X480,$AF$7:$AF$25,$AK$7:$AK$25),IF($E480=$AL$6,LOOKUP($X480,$AF$7:$AF$25,$AL$7:$AL$25),IF($E480=$AM$6,LOOKUP($X480,$AF$7:$AF$25,$AM$7:$AM$25),IF($E480=$BJ$6,$BJ$7,IF($E480=#REF!,#REF!,IF($E480=$AN$6,$AN$7,IF($E480=$AW$6,LOOKUP($X480,$AF$7:$AF$25,$AW$7:$AW$25),IF($E480=$AX$6,LOOKUP($X480,$AF$7:$AF$25,$AX$7:$AX$25),IF($E480=$BD$6,$BD$7,IF($E480=$AY$6,LOOKUP($X480,$AF$7:$AF$25,$AY$7:$AY$25),IF($E480=$AZ$6,LOOKUP($X480,$AF$7:$AF$25,$AZ$7:$AZ$25),IF($E480=$BL$6,$BL$7,IF($E480=$AP$6,LOOKUP($X480,$AF$7:$AF$25,$AP$7:$AP$25),IF($E480=$BK$6,$BK$7,IF($E480=$CD$6,LOOKUP($X480,$AF$7:$AF$25,$CD$7:$CD$25),IF($E480=$BE$6,$BE$7,IF($E480=$BF$6,$BF$7,IF($E480=$BG$6,$BG$7,IF($E480=$CE$6,"based on duration",IF($E480=$CF$6,LOOKUP($X480,$AF$7:$AF$25,$CF$7:$CF$25),IF($E480=$CG$6,$CG$7,IF($E480=$CH$6,$CH$7,IF($E480=$CI$6,$CI$7,IF($E480=$BA$6,$BA$7,IF($E480=$BB$6,$BB$7,IF($E480=$BC$6,$BC$7,IF($E480=#REF!,#REF!,IF($E480=$CJ$6,$CJ$7,"TBD")))))))))))))))))))))))))))))))))))))))))))))</f>
        <v/>
      </c>
      <c r="AC480" s="15" t="str">
        <f t="shared" si="145"/>
        <v/>
      </c>
      <c r="AD480" s="15" t="str">
        <f>IF($G480="","",IF($G480=$CL$6,"",IF($G480=$AG$6,LOOKUP($Z480,$AF$7:$AF$25,$AG$7:$AG$25),IF($G480=$AH$6,LOOKUP($Z480,$AF$7:$AF$25,$AH$7:$AH$25),IF($G480=$AI$6,LOOKUP($Z480,$AF$7:$AF$25,$AI$7:$AI$25),IF($G480=$AJ$6,LOOKUP($Z480,$AF$7:$AF$25,$AJ$7:$AJ$25),IF($G480=$BR$6,LOOKUP($Z480,$AF$7:$AF$25,$BR$7:$BR$25),IF($G480=$BS$6,LOOKUP($Z480,$AF$7:$AF$25,$BS$7:$BS$25),IF($G480=$BT$6,LOOKUP($Z480,$AF$7:$AF$25,$BT$7:$BT$25),IF($G480=$BU$6,LOOKUP($Z480,$AF$7:$AF$25,$BU$7:$BU$25),IF($G480=$BI$6,$BI$7,IF($G480=$AQ$6,LOOKUP($Z480,$AF$7:$AF$25,$AQ$7:$AQ$25),IF($G480=$AR$6,LOOKUP($Z480,$AF$7:$AF$25,$AR$7:$AR$25),IF($G480=$BV$6,LOOKUP($Z480,$AF$7:$AF$25,$BV$7:$BV$25),IF($G480=$BW$6,LOOKUP($Z480,$AF$7:$AF$25,$BW$7:$BW$25),IF($G480=$AU$6,LOOKUP($Z480,$AF$7:$AF$25,$AU$7:$AU$25),IF($G480=$AV$6,LOOKUP($Z480,$AF$7:$AF$25,$AV$7:$AV$25),IF($G480=$AK$6,LOOKUP($Z480,$AF$7:$AF$25,$AK$7:$AK$25),IF($G480=$AL$6,LOOKUP($Z480,$AF$7:$AF$25,$AL$7:$AL$25),IF($G480=$AM$6,LOOKUP($Z480,$AF$7:$AF$25,$AM$7:$AM$25),IF($G480=$BJ$6,$BJ$7,IF($G480=#REF!,#REF!,IF($G480=$AN$6,$AN$7,IF($G480=$AW$6,LOOKUP($Z480,$AF$7:$AF$25,$AW$7:$AW$25),IF($G480=$AX$6,LOOKUP($Z480,$AF$7:$AF$25,$AX$7:$AX$25),IF($G480=$BD$6,$BD$7,IF($G480=$AY$6,LOOKUP($Z480,$AF$7:$AF$25,$AY$7:$AY$25),IF($G480=$AZ$6,LOOKUP($Z480,$AF$7:$AF$25,$AZ$7:$AZ$25),IF($G480=$BL$6,$BL$7,IF($G480=$AP$6,LOOKUP($Z480,$AF$7:$AF$25,$AP$7:$AP$25),IF($G480=$BK$6,$BK$7,IF($G480=$CD$6,LOOKUP($Z480,$AF$7:$AF$25,$CD$7:$CD$25),IF($G480=$BE$6,$BE$7,IF($G480=$BF$6,$BF$7,IF($G480=$BG$6,$BG$7,IF($G480=$CE$6,"based on duration",IF($G480=$CF$6,LOOKUP($Z480,$AF$7:$AF$25,$CF$7:$CF$25),IF($G480=$CG$6,$CG$7,IF($G480=$CH$6,$CH$7,IF($G480=$CI$6,$CI$7,IF($G480=$BA$6,$BA$7,IF($G480=$BB$6,$BB$7,IF($G480=$BC$6,$BC$7,IF($G480=#REF!,#REF!,IF($G480=$CJ$6,$CJ$7,"TBD")))))))))))))))))))))))))))))))))))))))))))))</f>
        <v/>
      </c>
      <c r="AE480" s="121"/>
      <c r="AF480" s="8"/>
      <c r="AG480" s="13"/>
      <c r="AH480" s="13"/>
      <c r="AI480" s="13"/>
      <c r="AJ480" s="13"/>
      <c r="AO480" s="13"/>
      <c r="BR480" s="13"/>
      <c r="BS480" s="122"/>
      <c r="BT480" s="122"/>
      <c r="BX480" s="13"/>
      <c r="BY480" s="122"/>
      <c r="BZ480" s="122"/>
      <c r="CO480" s="136"/>
      <c r="CP480" s="137"/>
    </row>
    <row r="481" spans="1:94" s="123" customFormat="1" ht="31.5" customHeight="1" x14ac:dyDescent="0.25">
      <c r="A481" s="118"/>
      <c r="B481" s="118"/>
      <c r="C481" s="118"/>
      <c r="D481" s="118"/>
      <c r="E481" s="118"/>
      <c r="F481" s="118"/>
      <c r="G481" s="118"/>
      <c r="H481" s="118"/>
      <c r="I481" s="18" t="str">
        <f t="shared" si="129"/>
        <v/>
      </c>
      <c r="J481" s="18" t="str">
        <f t="shared" si="130"/>
        <v/>
      </c>
      <c r="K481" s="118"/>
      <c r="L481" s="151"/>
      <c r="M481" s="151"/>
      <c r="N481" s="119"/>
      <c r="O481" s="120" t="str">
        <f t="shared" si="138"/>
        <v/>
      </c>
      <c r="P481" s="119"/>
      <c r="Q481" s="15" t="str">
        <f t="shared" si="139"/>
        <v/>
      </c>
      <c r="R481" s="15" t="str">
        <f>IF('2014 Quote Calculator'!$AB481="-","-",IF('2014 Quote Calculator'!$AB481="","",IF(OR('2014 Quote Calculator'!$E481=$CF$6,'2014 Quote Calculator'!$E481=$CG$6,'2014 Quote Calculator'!$E481=$CH$6,'2014 Quote Calculator'!$E481=$CI$6),'2014 Quote Calculator'!$AB481,(1-$L481)*'2014 Quote Calculator'!$AB481)))</f>
        <v/>
      </c>
      <c r="S481" s="15" t="str">
        <f t="shared" si="140"/>
        <v/>
      </c>
      <c r="T481" s="15" t="str">
        <f>IF('2014 Quote Calculator'!$AD481="-","-",IF('2014 Quote Calculator'!$AD481="","",IF(OR('2014 Quote Calculator'!$G481=$CF$6,'2014 Quote Calculator'!$G481=$CG$6,'2014 Quote Calculator'!$G481=$CH$6,'2014 Quote Calculator'!$G481=$CI$6),'2014 Quote Calculator'!$AD481,(1-$L481)*'2014 Quote Calculator'!$AD481)))</f>
        <v/>
      </c>
      <c r="U481" s="15" t="str">
        <f t="shared" si="141"/>
        <v/>
      </c>
      <c r="V481" s="119"/>
      <c r="W481" s="18" t="str">
        <f t="shared" si="142"/>
        <v/>
      </c>
      <c r="X481" s="18" t="str">
        <f t="shared" si="143"/>
        <v/>
      </c>
      <c r="Y481" s="18"/>
      <c r="Z481" s="18"/>
      <c r="AA481" s="18" t="str">
        <f t="shared" si="146"/>
        <v/>
      </c>
      <c r="AB481" s="15" t="str">
        <f>IF($E481="","",IF($E481=$CL$6,"",IF($E481=$AG$6,LOOKUP($X481,$AF$7:$AF$25,$AG$7:$AG$25),IF($E481=$AH$6,LOOKUP($X481,$AF$7:$AF$25,$AH$7:$AH$25),IF($E481=$AI$6,LOOKUP($X481,$AF$7:$AF$25,$AI$7:$AI$25),IF($E481=$AJ$6,LOOKUP($X481,$AF$7:$AF$25,$AJ$7:$AJ$25),IF($E481=$BR$6,LOOKUP($X481,$AF$7:$AF$25,$BR$7:$BR$25),IF($E481=$BS$6,LOOKUP($X481,$AF$7:$AF$25,$BS$7:$BS$25),IF($E481=$BT$6,LOOKUP($X481,$AF$7:$AF$25,$BT$7:$BT$25),IF($E481=$BU$6,LOOKUP($X481,$AF$7:$AF$25,$BU$7:$BU$25),IF($E481=$BI$6,$BI$7,IF($E481=$AQ$6,LOOKUP($X481,$AF$7:$AF$25,$AQ$7:$AQ$25),IF($E481=$AR$6,LOOKUP($X481,$AF$7:$AF$25,$AR$7:$AR$25),IF($E481=$BV$6,LOOKUP($X481,$AF$7:$AF$25,$BV$7:$BV$25),IF($E481=$BW$6,LOOKUP($X481,$AF$7:$AF$25,$BW$7:$BW$25),IF($E481=$AU$6,LOOKUP($X481,$AF$7:$AF$25,$AU$7:$AU$25),IF($E481=$AV$6,LOOKUP($X481,$AF$7:$AF$25,$AV$7:$AV$25),IF($E481=$AK$6,LOOKUP($X481,$AF$7:$AF$25,$AK$7:$AK$25),IF($E481=$AL$6,LOOKUP($X481,$AF$7:$AF$25,$AL$7:$AL$25),IF($E481=$AM$6,LOOKUP($X481,$AF$7:$AF$25,$AM$7:$AM$25),IF($E481=$BJ$6,$BJ$7,IF($E481=#REF!,#REF!,IF($E481=$AN$6,$AN$7,IF($E481=$AW$6,LOOKUP($X481,$AF$7:$AF$25,$AW$7:$AW$25),IF($E481=$AX$6,LOOKUP($X481,$AF$7:$AF$25,$AX$7:$AX$25),IF($E481=$BD$6,$BD$7,IF($E481=$AY$6,LOOKUP($X481,$AF$7:$AF$25,$AY$7:$AY$25),IF($E481=$AZ$6,LOOKUP($X481,$AF$7:$AF$25,$AZ$7:$AZ$25),IF($E481=$BL$6,$BL$7,IF($E481=$AP$6,LOOKUP($X481,$AF$7:$AF$25,$AP$7:$AP$25),IF($E481=$BK$6,$BK$7,IF($E481=$CD$6,LOOKUP($X481,$AF$7:$AF$25,$CD$7:$CD$25),IF($E481=$BE$6,$BE$7,IF($E481=$BF$6,$BF$7,IF($E481=$BG$6,$BG$7,IF($E481=$CE$6,"based on duration",IF($E481=$CF$6,LOOKUP($X481,$AF$7:$AF$25,$CF$7:$CF$25),IF($E481=$CG$6,$CG$7,IF($E481=$CH$6,$CH$7,IF($E481=$CI$6,$CI$7,IF($E481=$BA$6,$BA$7,IF($E481=$BB$6,$BB$7,IF($E481=$BC$6,$BC$7,IF($E481=#REF!,#REF!,IF($E481=$CJ$6,$CJ$7,"TBD")))))))))))))))))))))))))))))))))))))))))))))</f>
        <v/>
      </c>
      <c r="AC481" s="15" t="str">
        <f t="shared" si="145"/>
        <v/>
      </c>
      <c r="AD481" s="15" t="str">
        <f>IF($G481="","",IF($G481=$CL$6,"",IF($G481=$AG$6,LOOKUP($Z481,$AF$7:$AF$25,$AG$7:$AG$25),IF($G481=$AH$6,LOOKUP($Z481,$AF$7:$AF$25,$AH$7:$AH$25),IF($G481=$AI$6,LOOKUP($Z481,$AF$7:$AF$25,$AI$7:$AI$25),IF($G481=$AJ$6,LOOKUP($Z481,$AF$7:$AF$25,$AJ$7:$AJ$25),IF($G481=$BR$6,LOOKUP($Z481,$AF$7:$AF$25,$BR$7:$BR$25),IF($G481=$BS$6,LOOKUP($Z481,$AF$7:$AF$25,$BS$7:$BS$25),IF($G481=$BT$6,LOOKUP($Z481,$AF$7:$AF$25,$BT$7:$BT$25),IF($G481=$BU$6,LOOKUP($Z481,$AF$7:$AF$25,$BU$7:$BU$25),IF($G481=$BI$6,$BI$7,IF($G481=$AQ$6,LOOKUP($Z481,$AF$7:$AF$25,$AQ$7:$AQ$25),IF($G481=$AR$6,LOOKUP($Z481,$AF$7:$AF$25,$AR$7:$AR$25),IF($G481=$BV$6,LOOKUP($Z481,$AF$7:$AF$25,$BV$7:$BV$25),IF($G481=$BW$6,LOOKUP($Z481,$AF$7:$AF$25,$BW$7:$BW$25),IF($G481=$AU$6,LOOKUP($Z481,$AF$7:$AF$25,$AU$7:$AU$25),IF($G481=$AV$6,LOOKUP($Z481,$AF$7:$AF$25,$AV$7:$AV$25),IF($G481=$AK$6,LOOKUP($Z481,$AF$7:$AF$25,$AK$7:$AK$25),IF($G481=$AL$6,LOOKUP($Z481,$AF$7:$AF$25,$AL$7:$AL$25),IF($G481=$AM$6,LOOKUP($Z481,$AF$7:$AF$25,$AM$7:$AM$25),IF($G481=$BJ$6,$BJ$7,IF($G481=#REF!,#REF!,IF($G481=$AN$6,$AN$7,IF($G481=$AW$6,LOOKUP($Z481,$AF$7:$AF$25,$AW$7:$AW$25),IF($G481=$AX$6,LOOKUP($Z481,$AF$7:$AF$25,$AX$7:$AX$25),IF($G481=$BD$6,$BD$7,IF($G481=$AY$6,LOOKUP($Z481,$AF$7:$AF$25,$AY$7:$AY$25),IF($G481=$AZ$6,LOOKUP($Z481,$AF$7:$AF$25,$AZ$7:$AZ$25),IF($G481=$BL$6,$BL$7,IF($G481=$AP$6,LOOKUP($Z481,$AF$7:$AF$25,$AP$7:$AP$25),IF($G481=$BK$6,$BK$7,IF($G481=$CD$6,LOOKUP($Z481,$AF$7:$AF$25,$CD$7:$CD$25),IF($G481=$BE$6,$BE$7,IF($G481=$BF$6,$BF$7,IF($G481=$BG$6,$BG$7,IF($G481=$CE$6,"based on duration",IF($G481=$CF$6,LOOKUP($Z481,$AF$7:$AF$25,$CF$7:$CF$25),IF($G481=$CG$6,$CG$7,IF($G481=$CH$6,$CH$7,IF($G481=$CI$6,$CI$7,IF($G481=$BA$6,$BA$7,IF($G481=$BB$6,$BB$7,IF($G481=$BC$6,$BC$7,IF($G481=#REF!,#REF!,IF($G481=$CJ$6,$CJ$7,"TBD")))))))))))))))))))))))))))))))))))))))))))))</f>
        <v/>
      </c>
      <c r="AE481" s="121"/>
      <c r="AF481" s="8"/>
      <c r="AG481" s="13"/>
      <c r="AH481" s="13"/>
      <c r="AI481" s="13"/>
      <c r="AJ481" s="13"/>
      <c r="AO481" s="13"/>
      <c r="BR481" s="13"/>
      <c r="BS481" s="122"/>
      <c r="BT481" s="122"/>
      <c r="BX481" s="13"/>
      <c r="BY481" s="122"/>
      <c r="BZ481" s="122"/>
      <c r="CO481" s="136"/>
      <c r="CP481" s="137"/>
    </row>
    <row r="482" spans="1:94" s="123" customFormat="1" ht="31.5" customHeight="1" x14ac:dyDescent="0.25">
      <c r="A482" s="118"/>
      <c r="B482" s="118"/>
      <c r="C482" s="118"/>
      <c r="D482" s="118"/>
      <c r="E482" s="118"/>
      <c r="F482" s="118"/>
      <c r="G482" s="118"/>
      <c r="H482" s="118"/>
      <c r="I482" s="18" t="str">
        <f t="shared" si="129"/>
        <v/>
      </c>
      <c r="J482" s="18" t="str">
        <f t="shared" si="130"/>
        <v/>
      </c>
      <c r="K482" s="118"/>
      <c r="L482" s="151"/>
      <c r="M482" s="151"/>
      <c r="N482" s="119"/>
      <c r="O482" s="120" t="str">
        <f t="shared" si="138"/>
        <v/>
      </c>
      <c r="P482" s="119"/>
      <c r="Q482" s="15" t="str">
        <f t="shared" si="139"/>
        <v/>
      </c>
      <c r="R482" s="15" t="str">
        <f>IF('2014 Quote Calculator'!$AB482="-","-",IF('2014 Quote Calculator'!$AB482="","",IF(OR('2014 Quote Calculator'!$E482=$CF$6,'2014 Quote Calculator'!$E482=$CG$6,'2014 Quote Calculator'!$E482=$CH$6,'2014 Quote Calculator'!$E482=$CI$6),'2014 Quote Calculator'!$AB482,(1-$L482)*'2014 Quote Calculator'!$AB482)))</f>
        <v/>
      </c>
      <c r="S482" s="15" t="str">
        <f t="shared" si="140"/>
        <v/>
      </c>
      <c r="T482" s="15" t="str">
        <f>IF('2014 Quote Calculator'!$AD482="-","-",IF('2014 Quote Calculator'!$AD482="","",IF(OR('2014 Quote Calculator'!$G482=$CF$6,'2014 Quote Calculator'!$G482=$CG$6,'2014 Quote Calculator'!$G482=$CH$6,'2014 Quote Calculator'!$G482=$CI$6),'2014 Quote Calculator'!$AD482,(1-$L482)*'2014 Quote Calculator'!$AD482)))</f>
        <v/>
      </c>
      <c r="U482" s="15" t="str">
        <f t="shared" si="141"/>
        <v/>
      </c>
      <c r="V482" s="119"/>
      <c r="W482" s="18" t="str">
        <f t="shared" si="142"/>
        <v/>
      </c>
      <c r="X482" s="18" t="str">
        <f t="shared" si="143"/>
        <v/>
      </c>
      <c r="Y482" s="18"/>
      <c r="Z482" s="18"/>
      <c r="AA482" s="18" t="str">
        <f t="shared" si="146"/>
        <v/>
      </c>
      <c r="AB482" s="15" t="str">
        <f>IF($E482="","",IF($E482=$CL$6,"",IF($E482=$AG$6,LOOKUP($X482,$AF$7:$AF$25,$AG$7:$AG$25),IF($E482=$AH$6,LOOKUP($X482,$AF$7:$AF$25,$AH$7:$AH$25),IF($E482=$AI$6,LOOKUP($X482,$AF$7:$AF$25,$AI$7:$AI$25),IF($E482=$AJ$6,LOOKUP($X482,$AF$7:$AF$25,$AJ$7:$AJ$25),IF($E482=$BR$6,LOOKUP($X482,$AF$7:$AF$25,$BR$7:$BR$25),IF($E482=$BS$6,LOOKUP($X482,$AF$7:$AF$25,$BS$7:$BS$25),IF($E482=$BT$6,LOOKUP($X482,$AF$7:$AF$25,$BT$7:$BT$25),IF($E482=$BU$6,LOOKUP($X482,$AF$7:$AF$25,$BU$7:$BU$25),IF($E482=$BI$6,$BI$7,IF($E482=$AQ$6,LOOKUP($X482,$AF$7:$AF$25,$AQ$7:$AQ$25),IF($E482=$AR$6,LOOKUP($X482,$AF$7:$AF$25,$AR$7:$AR$25),IF($E482=$BV$6,LOOKUP($X482,$AF$7:$AF$25,$BV$7:$BV$25),IF($E482=$BW$6,LOOKUP($X482,$AF$7:$AF$25,$BW$7:$BW$25),IF($E482=$AU$6,LOOKUP($X482,$AF$7:$AF$25,$AU$7:$AU$25),IF($E482=$AV$6,LOOKUP($X482,$AF$7:$AF$25,$AV$7:$AV$25),IF($E482=$AK$6,LOOKUP($X482,$AF$7:$AF$25,$AK$7:$AK$25),IF($E482=$AL$6,LOOKUP($X482,$AF$7:$AF$25,$AL$7:$AL$25),IF($E482=$AM$6,LOOKUP($X482,$AF$7:$AF$25,$AM$7:$AM$25),IF($E482=$BJ$6,$BJ$7,IF($E482=#REF!,#REF!,IF($E482=$AN$6,$AN$7,IF($E482=$AW$6,LOOKUP($X482,$AF$7:$AF$25,$AW$7:$AW$25),IF($E482=$AX$6,LOOKUP($X482,$AF$7:$AF$25,$AX$7:$AX$25),IF($E482=$BD$6,$BD$7,IF($E482=$AY$6,LOOKUP($X482,$AF$7:$AF$25,$AY$7:$AY$25),IF($E482=$AZ$6,LOOKUP($X482,$AF$7:$AF$25,$AZ$7:$AZ$25),IF($E482=$BL$6,$BL$7,IF($E482=$AP$6,LOOKUP($X482,$AF$7:$AF$25,$AP$7:$AP$25),IF($E482=$BK$6,$BK$7,IF($E482=$CD$6,LOOKUP($X482,$AF$7:$AF$25,$CD$7:$CD$25),IF($E482=$BE$6,$BE$7,IF($E482=$BF$6,$BF$7,IF($E482=$BG$6,$BG$7,IF($E482=$CE$6,"based on duration",IF($E482=$CF$6,LOOKUP($X482,$AF$7:$AF$25,$CF$7:$CF$25),IF($E482=$CG$6,$CG$7,IF($E482=$CH$6,$CH$7,IF($E482=$CI$6,$CI$7,IF($E482=$BA$6,$BA$7,IF($E482=$BB$6,$BB$7,IF($E482=$BC$6,$BC$7,IF($E482=#REF!,#REF!,IF($E482=$CJ$6,$CJ$7,"TBD")))))))))))))))))))))))))))))))))))))))))))))</f>
        <v/>
      </c>
      <c r="AC482" s="15" t="str">
        <f t="shared" si="145"/>
        <v/>
      </c>
      <c r="AD482" s="15" t="str">
        <f>IF($G482="","",IF($G482=$CL$6,"",IF($G482=$AG$6,LOOKUP($Z482,$AF$7:$AF$25,$AG$7:$AG$25),IF($G482=$AH$6,LOOKUP($Z482,$AF$7:$AF$25,$AH$7:$AH$25),IF($G482=$AI$6,LOOKUP($Z482,$AF$7:$AF$25,$AI$7:$AI$25),IF($G482=$AJ$6,LOOKUP($Z482,$AF$7:$AF$25,$AJ$7:$AJ$25),IF($G482=$BR$6,LOOKUP($Z482,$AF$7:$AF$25,$BR$7:$BR$25),IF($G482=$BS$6,LOOKUP($Z482,$AF$7:$AF$25,$BS$7:$BS$25),IF($G482=$BT$6,LOOKUP($Z482,$AF$7:$AF$25,$BT$7:$BT$25),IF($G482=$BU$6,LOOKUP($Z482,$AF$7:$AF$25,$BU$7:$BU$25),IF($G482=$BI$6,$BI$7,IF($G482=$AQ$6,LOOKUP($Z482,$AF$7:$AF$25,$AQ$7:$AQ$25),IF($G482=$AR$6,LOOKUP($Z482,$AF$7:$AF$25,$AR$7:$AR$25),IF($G482=$BV$6,LOOKUP($Z482,$AF$7:$AF$25,$BV$7:$BV$25),IF($G482=$BW$6,LOOKUP($Z482,$AF$7:$AF$25,$BW$7:$BW$25),IF($G482=$AU$6,LOOKUP($Z482,$AF$7:$AF$25,$AU$7:$AU$25),IF($G482=$AV$6,LOOKUP($Z482,$AF$7:$AF$25,$AV$7:$AV$25),IF($G482=$AK$6,LOOKUP($Z482,$AF$7:$AF$25,$AK$7:$AK$25),IF($G482=$AL$6,LOOKUP($Z482,$AF$7:$AF$25,$AL$7:$AL$25),IF($G482=$AM$6,LOOKUP($Z482,$AF$7:$AF$25,$AM$7:$AM$25),IF($G482=$BJ$6,$BJ$7,IF($G482=#REF!,#REF!,IF($G482=$AN$6,$AN$7,IF($G482=$AW$6,LOOKUP($Z482,$AF$7:$AF$25,$AW$7:$AW$25),IF($G482=$AX$6,LOOKUP($Z482,$AF$7:$AF$25,$AX$7:$AX$25),IF($G482=$BD$6,$BD$7,IF($G482=$AY$6,LOOKUP($Z482,$AF$7:$AF$25,$AY$7:$AY$25),IF($G482=$AZ$6,LOOKUP($Z482,$AF$7:$AF$25,$AZ$7:$AZ$25),IF($G482=$BL$6,$BL$7,IF($G482=$AP$6,LOOKUP($Z482,$AF$7:$AF$25,$AP$7:$AP$25),IF($G482=$BK$6,$BK$7,IF($G482=$CD$6,LOOKUP($Z482,$AF$7:$AF$25,$CD$7:$CD$25),IF($G482=$BE$6,$BE$7,IF($G482=$BF$6,$BF$7,IF($G482=$BG$6,$BG$7,IF($G482=$CE$6,"based on duration",IF($G482=$CF$6,LOOKUP($Z482,$AF$7:$AF$25,$CF$7:$CF$25),IF($G482=$CG$6,$CG$7,IF($G482=$CH$6,$CH$7,IF($G482=$CI$6,$CI$7,IF($G482=$BA$6,$BA$7,IF($G482=$BB$6,$BB$7,IF($G482=$BC$6,$BC$7,IF($G482=#REF!,#REF!,IF($G482=$CJ$6,$CJ$7,"TBD")))))))))))))))))))))))))))))))))))))))))))))</f>
        <v/>
      </c>
      <c r="AE482" s="121"/>
      <c r="AF482" s="8"/>
      <c r="AG482" s="13"/>
      <c r="AH482" s="13"/>
      <c r="AI482" s="13"/>
      <c r="AJ482" s="13"/>
      <c r="AO482" s="13"/>
      <c r="BR482" s="13"/>
      <c r="BS482" s="122"/>
      <c r="BT482" s="122"/>
      <c r="BX482" s="13"/>
      <c r="BY482" s="122"/>
      <c r="BZ482" s="122"/>
      <c r="CO482" s="136"/>
      <c r="CP482" s="137"/>
    </row>
    <row r="483" spans="1:94" s="123" customFormat="1" ht="31.5" customHeight="1" x14ac:dyDescent="0.25">
      <c r="A483" s="118"/>
      <c r="B483" s="118"/>
      <c r="C483" s="118"/>
      <c r="D483" s="118"/>
      <c r="E483" s="118"/>
      <c r="F483" s="118"/>
      <c r="G483" s="118"/>
      <c r="H483" s="118"/>
      <c r="I483" s="18" t="str">
        <f t="shared" si="129"/>
        <v/>
      </c>
      <c r="J483" s="18" t="str">
        <f t="shared" si="130"/>
        <v/>
      </c>
      <c r="K483" s="118"/>
      <c r="L483" s="151"/>
      <c r="M483" s="151"/>
      <c r="N483" s="119"/>
      <c r="O483" s="120" t="str">
        <f t="shared" si="138"/>
        <v/>
      </c>
      <c r="P483" s="119"/>
      <c r="Q483" s="15" t="str">
        <f t="shared" si="139"/>
        <v/>
      </c>
      <c r="R483" s="15" t="str">
        <f>IF('2014 Quote Calculator'!$AB483="-","-",IF('2014 Quote Calculator'!$AB483="","",IF(OR('2014 Quote Calculator'!$E483=$CF$6,'2014 Quote Calculator'!$E483=$CG$6,'2014 Quote Calculator'!$E483=$CH$6,'2014 Quote Calculator'!$E483=$CI$6),'2014 Quote Calculator'!$AB483,(1-$L483)*'2014 Quote Calculator'!$AB483)))</f>
        <v/>
      </c>
      <c r="S483" s="15" t="str">
        <f t="shared" si="140"/>
        <v/>
      </c>
      <c r="T483" s="15" t="str">
        <f>IF('2014 Quote Calculator'!$AD483="-","-",IF('2014 Quote Calculator'!$AD483="","",IF(OR('2014 Quote Calculator'!$G483=$CF$6,'2014 Quote Calculator'!$G483=$CG$6,'2014 Quote Calculator'!$G483=$CH$6,'2014 Quote Calculator'!$G483=$CI$6),'2014 Quote Calculator'!$AD483,(1-$L483)*'2014 Quote Calculator'!$AD483)))</f>
        <v/>
      </c>
      <c r="U483" s="15" t="str">
        <f t="shared" si="141"/>
        <v/>
      </c>
      <c r="V483" s="119"/>
      <c r="W483" s="18" t="str">
        <f t="shared" si="142"/>
        <v/>
      </c>
      <c r="X483" s="18" t="str">
        <f t="shared" si="143"/>
        <v/>
      </c>
      <c r="Y483" s="18"/>
      <c r="Z483" s="18"/>
      <c r="AA483" s="18" t="str">
        <f t="shared" si="146"/>
        <v/>
      </c>
      <c r="AB483" s="15" t="str">
        <f>IF($E483="","",IF($E483=$CL$6,"",IF($E483=$AG$6,LOOKUP($X483,$AF$7:$AF$25,$AG$7:$AG$25),IF($E483=$AH$6,LOOKUP($X483,$AF$7:$AF$25,$AH$7:$AH$25),IF($E483=$AI$6,LOOKUP($X483,$AF$7:$AF$25,$AI$7:$AI$25),IF($E483=$AJ$6,LOOKUP($X483,$AF$7:$AF$25,$AJ$7:$AJ$25),IF($E483=$BR$6,LOOKUP($X483,$AF$7:$AF$25,$BR$7:$BR$25),IF($E483=$BS$6,LOOKUP($X483,$AF$7:$AF$25,$BS$7:$BS$25),IF($E483=$BT$6,LOOKUP($X483,$AF$7:$AF$25,$BT$7:$BT$25),IF($E483=$BU$6,LOOKUP($X483,$AF$7:$AF$25,$BU$7:$BU$25),IF($E483=$BI$6,$BI$7,IF($E483=$AQ$6,LOOKUP($X483,$AF$7:$AF$25,$AQ$7:$AQ$25),IF($E483=$AR$6,LOOKUP($X483,$AF$7:$AF$25,$AR$7:$AR$25),IF($E483=$BV$6,LOOKUP($X483,$AF$7:$AF$25,$BV$7:$BV$25),IF($E483=$BW$6,LOOKUP($X483,$AF$7:$AF$25,$BW$7:$BW$25),IF($E483=$AU$6,LOOKUP($X483,$AF$7:$AF$25,$AU$7:$AU$25),IF($E483=$AV$6,LOOKUP($X483,$AF$7:$AF$25,$AV$7:$AV$25),IF($E483=$AK$6,LOOKUP($X483,$AF$7:$AF$25,$AK$7:$AK$25),IF($E483=$AL$6,LOOKUP($X483,$AF$7:$AF$25,$AL$7:$AL$25),IF($E483=$AM$6,LOOKUP($X483,$AF$7:$AF$25,$AM$7:$AM$25),IF($E483=$BJ$6,$BJ$7,IF($E483=#REF!,#REF!,IF($E483=$AN$6,$AN$7,IF($E483=$AW$6,LOOKUP($X483,$AF$7:$AF$25,$AW$7:$AW$25),IF($E483=$AX$6,LOOKUP($X483,$AF$7:$AF$25,$AX$7:$AX$25),IF($E483=$BD$6,$BD$7,IF($E483=$AY$6,LOOKUP($X483,$AF$7:$AF$25,$AY$7:$AY$25),IF($E483=$AZ$6,LOOKUP($X483,$AF$7:$AF$25,$AZ$7:$AZ$25),IF($E483=$BL$6,$BL$7,IF($E483=$AP$6,LOOKUP($X483,$AF$7:$AF$25,$AP$7:$AP$25),IF($E483=$BK$6,$BK$7,IF($E483=$CD$6,LOOKUP($X483,$AF$7:$AF$25,$CD$7:$CD$25),IF($E483=$BE$6,$BE$7,IF($E483=$BF$6,$BF$7,IF($E483=$BG$6,$BG$7,IF($E483=$CE$6,"based on duration",IF($E483=$CF$6,LOOKUP($X483,$AF$7:$AF$25,$CF$7:$CF$25),IF($E483=$CG$6,$CG$7,IF($E483=$CH$6,$CH$7,IF($E483=$CI$6,$CI$7,IF($E483=$BA$6,$BA$7,IF($E483=$BB$6,$BB$7,IF($E483=$BC$6,$BC$7,IF($E483=#REF!,#REF!,IF($E483=$CJ$6,$CJ$7,"TBD")))))))))))))))))))))))))))))))))))))))))))))</f>
        <v/>
      </c>
      <c r="AC483" s="15" t="str">
        <f t="shared" si="145"/>
        <v/>
      </c>
      <c r="AD483" s="15" t="str">
        <f>IF($G483="","",IF($G483=$CL$6,"",IF($G483=$AG$6,LOOKUP($Z483,$AF$7:$AF$25,$AG$7:$AG$25),IF($G483=$AH$6,LOOKUP($Z483,$AF$7:$AF$25,$AH$7:$AH$25),IF($G483=$AI$6,LOOKUP($Z483,$AF$7:$AF$25,$AI$7:$AI$25),IF($G483=$AJ$6,LOOKUP($Z483,$AF$7:$AF$25,$AJ$7:$AJ$25),IF($G483=$BR$6,LOOKUP($Z483,$AF$7:$AF$25,$BR$7:$BR$25),IF($G483=$BS$6,LOOKUP($Z483,$AF$7:$AF$25,$BS$7:$BS$25),IF($G483=$BT$6,LOOKUP($Z483,$AF$7:$AF$25,$BT$7:$BT$25),IF($G483=$BU$6,LOOKUP($Z483,$AF$7:$AF$25,$BU$7:$BU$25),IF($G483=$BI$6,$BI$7,IF($G483=$AQ$6,LOOKUP($Z483,$AF$7:$AF$25,$AQ$7:$AQ$25),IF($G483=$AR$6,LOOKUP($Z483,$AF$7:$AF$25,$AR$7:$AR$25),IF($G483=$BV$6,LOOKUP($Z483,$AF$7:$AF$25,$BV$7:$BV$25),IF($G483=$BW$6,LOOKUP($Z483,$AF$7:$AF$25,$BW$7:$BW$25),IF($G483=$AU$6,LOOKUP($Z483,$AF$7:$AF$25,$AU$7:$AU$25),IF($G483=$AV$6,LOOKUP($Z483,$AF$7:$AF$25,$AV$7:$AV$25),IF($G483=$AK$6,LOOKUP($Z483,$AF$7:$AF$25,$AK$7:$AK$25),IF($G483=$AL$6,LOOKUP($Z483,$AF$7:$AF$25,$AL$7:$AL$25),IF($G483=$AM$6,LOOKUP($Z483,$AF$7:$AF$25,$AM$7:$AM$25),IF($G483=$BJ$6,$BJ$7,IF($G483=#REF!,#REF!,IF($G483=$AN$6,$AN$7,IF($G483=$AW$6,LOOKUP($Z483,$AF$7:$AF$25,$AW$7:$AW$25),IF($G483=$AX$6,LOOKUP($Z483,$AF$7:$AF$25,$AX$7:$AX$25),IF($G483=$BD$6,$BD$7,IF($G483=$AY$6,LOOKUP($Z483,$AF$7:$AF$25,$AY$7:$AY$25),IF($G483=$AZ$6,LOOKUP($Z483,$AF$7:$AF$25,$AZ$7:$AZ$25),IF($G483=$BL$6,$BL$7,IF($G483=$AP$6,LOOKUP($Z483,$AF$7:$AF$25,$AP$7:$AP$25),IF($G483=$BK$6,$BK$7,IF($G483=$CD$6,LOOKUP($Z483,$AF$7:$AF$25,$CD$7:$CD$25),IF($G483=$BE$6,$BE$7,IF($G483=$BF$6,$BF$7,IF($G483=$BG$6,$BG$7,IF($G483=$CE$6,"based on duration",IF($G483=$CF$6,LOOKUP($Z483,$AF$7:$AF$25,$CF$7:$CF$25),IF($G483=$CG$6,$CG$7,IF($G483=$CH$6,$CH$7,IF($G483=$CI$6,$CI$7,IF($G483=$BA$6,$BA$7,IF($G483=$BB$6,$BB$7,IF($G483=$BC$6,$BC$7,IF($G483=#REF!,#REF!,IF($G483=$CJ$6,$CJ$7,"TBD")))))))))))))))))))))))))))))))))))))))))))))</f>
        <v/>
      </c>
      <c r="AE483" s="121"/>
      <c r="AF483" s="8"/>
      <c r="AG483" s="13"/>
      <c r="AH483" s="13"/>
      <c r="AI483" s="13"/>
      <c r="AJ483" s="13"/>
      <c r="AO483" s="13"/>
      <c r="BR483" s="13"/>
      <c r="BS483" s="122"/>
      <c r="BT483" s="122"/>
      <c r="BX483" s="13"/>
      <c r="BY483" s="122"/>
      <c r="BZ483" s="122"/>
      <c r="CO483" s="136"/>
      <c r="CP483" s="137"/>
    </row>
    <row r="484" spans="1:94" s="123" customFormat="1" ht="31.5" customHeight="1" x14ac:dyDescent="0.25">
      <c r="A484" s="118"/>
      <c r="B484" s="118"/>
      <c r="C484" s="118"/>
      <c r="D484" s="118"/>
      <c r="E484" s="118"/>
      <c r="F484" s="118"/>
      <c r="G484" s="118"/>
      <c r="H484" s="118"/>
      <c r="I484" s="18" t="str">
        <f t="shared" si="129"/>
        <v/>
      </c>
      <c r="J484" s="18" t="str">
        <f t="shared" si="130"/>
        <v/>
      </c>
      <c r="K484" s="118"/>
      <c r="L484" s="151"/>
      <c r="M484" s="151"/>
      <c r="N484" s="119"/>
      <c r="O484" s="120" t="str">
        <f t="shared" si="138"/>
        <v/>
      </c>
      <c r="P484" s="119"/>
      <c r="Q484" s="15" t="str">
        <f t="shared" si="139"/>
        <v/>
      </c>
      <c r="R484" s="15" t="str">
        <f>IF('2014 Quote Calculator'!$AB484="-","-",IF('2014 Quote Calculator'!$AB484="","",IF(OR('2014 Quote Calculator'!$E484=$CF$6,'2014 Quote Calculator'!$E484=$CG$6,'2014 Quote Calculator'!$E484=$CH$6,'2014 Quote Calculator'!$E484=$CI$6),'2014 Quote Calculator'!$AB484,(1-$L484)*'2014 Quote Calculator'!$AB484)))</f>
        <v/>
      </c>
      <c r="S484" s="15" t="str">
        <f t="shared" si="140"/>
        <v/>
      </c>
      <c r="T484" s="15" t="str">
        <f>IF('2014 Quote Calculator'!$AD484="-","-",IF('2014 Quote Calculator'!$AD484="","",IF(OR('2014 Quote Calculator'!$G484=$CF$6,'2014 Quote Calculator'!$G484=$CG$6,'2014 Quote Calculator'!$G484=$CH$6,'2014 Quote Calculator'!$G484=$CI$6),'2014 Quote Calculator'!$AD484,(1-$L484)*'2014 Quote Calculator'!$AD484)))</f>
        <v/>
      </c>
      <c r="U484" s="15" t="str">
        <f t="shared" si="141"/>
        <v/>
      </c>
      <c r="V484" s="119"/>
      <c r="W484" s="18" t="str">
        <f t="shared" si="142"/>
        <v/>
      </c>
      <c r="X484" s="18" t="str">
        <f t="shared" si="143"/>
        <v/>
      </c>
      <c r="Y484" s="18"/>
      <c r="Z484" s="18"/>
      <c r="AA484" s="18" t="str">
        <f t="shared" si="146"/>
        <v/>
      </c>
      <c r="AB484" s="15" t="str">
        <f>IF($E484="","",IF($E484=$CL$6,"",IF($E484=$AG$6,LOOKUP($X484,$AF$7:$AF$25,$AG$7:$AG$25),IF($E484=$AH$6,LOOKUP($X484,$AF$7:$AF$25,$AH$7:$AH$25),IF($E484=$AI$6,LOOKUP($X484,$AF$7:$AF$25,$AI$7:$AI$25),IF($E484=$AJ$6,LOOKUP($X484,$AF$7:$AF$25,$AJ$7:$AJ$25),IF($E484=$BR$6,LOOKUP($X484,$AF$7:$AF$25,$BR$7:$BR$25),IF($E484=$BS$6,LOOKUP($X484,$AF$7:$AF$25,$BS$7:$BS$25),IF($E484=$BT$6,LOOKUP($X484,$AF$7:$AF$25,$BT$7:$BT$25),IF($E484=$BU$6,LOOKUP($X484,$AF$7:$AF$25,$BU$7:$BU$25),IF($E484=$BI$6,$BI$7,IF($E484=$AQ$6,LOOKUP($X484,$AF$7:$AF$25,$AQ$7:$AQ$25),IF($E484=$AR$6,LOOKUP($X484,$AF$7:$AF$25,$AR$7:$AR$25),IF($E484=$BV$6,LOOKUP($X484,$AF$7:$AF$25,$BV$7:$BV$25),IF($E484=$BW$6,LOOKUP($X484,$AF$7:$AF$25,$BW$7:$BW$25),IF($E484=$AU$6,LOOKUP($X484,$AF$7:$AF$25,$AU$7:$AU$25),IF($E484=$AV$6,LOOKUP($X484,$AF$7:$AF$25,$AV$7:$AV$25),IF($E484=$AK$6,LOOKUP($X484,$AF$7:$AF$25,$AK$7:$AK$25),IF($E484=$AL$6,LOOKUP($X484,$AF$7:$AF$25,$AL$7:$AL$25),IF($E484=$AM$6,LOOKUP($X484,$AF$7:$AF$25,$AM$7:$AM$25),IF($E484=$BJ$6,$BJ$7,IF($E484=#REF!,#REF!,IF($E484=$AN$6,$AN$7,IF($E484=$AW$6,LOOKUP($X484,$AF$7:$AF$25,$AW$7:$AW$25),IF($E484=$AX$6,LOOKUP($X484,$AF$7:$AF$25,$AX$7:$AX$25),IF($E484=$BD$6,$BD$7,IF($E484=$AY$6,LOOKUP($X484,$AF$7:$AF$25,$AY$7:$AY$25),IF($E484=$AZ$6,LOOKUP($X484,$AF$7:$AF$25,$AZ$7:$AZ$25),IF($E484=$BL$6,$BL$7,IF($E484=$AP$6,LOOKUP($X484,$AF$7:$AF$25,$AP$7:$AP$25),IF($E484=$BK$6,$BK$7,IF($E484=$CD$6,LOOKUP($X484,$AF$7:$AF$25,$CD$7:$CD$25),IF($E484=$BE$6,$BE$7,IF($E484=$BF$6,$BF$7,IF($E484=$BG$6,$BG$7,IF($E484=$CE$6,"based on duration",IF($E484=$CF$6,LOOKUP($X484,$AF$7:$AF$25,$CF$7:$CF$25),IF($E484=$CG$6,$CG$7,IF($E484=$CH$6,$CH$7,IF($E484=$CI$6,$CI$7,IF($E484=$BA$6,$BA$7,IF($E484=$BB$6,$BB$7,IF($E484=$BC$6,$BC$7,IF($E484=#REF!,#REF!,IF($E484=$CJ$6,$CJ$7,"TBD")))))))))))))))))))))))))))))))))))))))))))))</f>
        <v/>
      </c>
      <c r="AC484" s="15" t="str">
        <f t="shared" si="145"/>
        <v/>
      </c>
      <c r="AD484" s="15" t="str">
        <f>IF($G484="","",IF($G484=$CL$6,"",IF($G484=$AG$6,LOOKUP($Z484,$AF$7:$AF$25,$AG$7:$AG$25),IF($G484=$AH$6,LOOKUP($Z484,$AF$7:$AF$25,$AH$7:$AH$25),IF($G484=$AI$6,LOOKUP($Z484,$AF$7:$AF$25,$AI$7:$AI$25),IF($G484=$AJ$6,LOOKUP($Z484,$AF$7:$AF$25,$AJ$7:$AJ$25),IF($G484=$BR$6,LOOKUP($Z484,$AF$7:$AF$25,$BR$7:$BR$25),IF($G484=$BS$6,LOOKUP($Z484,$AF$7:$AF$25,$BS$7:$BS$25),IF($G484=$BT$6,LOOKUP($Z484,$AF$7:$AF$25,$BT$7:$BT$25),IF($G484=$BU$6,LOOKUP($Z484,$AF$7:$AF$25,$BU$7:$BU$25),IF($G484=$BI$6,$BI$7,IF($G484=$AQ$6,LOOKUP($Z484,$AF$7:$AF$25,$AQ$7:$AQ$25),IF($G484=$AR$6,LOOKUP($Z484,$AF$7:$AF$25,$AR$7:$AR$25),IF($G484=$BV$6,LOOKUP($Z484,$AF$7:$AF$25,$BV$7:$BV$25),IF($G484=$BW$6,LOOKUP($Z484,$AF$7:$AF$25,$BW$7:$BW$25),IF($G484=$AU$6,LOOKUP($Z484,$AF$7:$AF$25,$AU$7:$AU$25),IF($G484=$AV$6,LOOKUP($Z484,$AF$7:$AF$25,$AV$7:$AV$25),IF($G484=$AK$6,LOOKUP($Z484,$AF$7:$AF$25,$AK$7:$AK$25),IF($G484=$AL$6,LOOKUP($Z484,$AF$7:$AF$25,$AL$7:$AL$25),IF($G484=$AM$6,LOOKUP($Z484,$AF$7:$AF$25,$AM$7:$AM$25),IF($G484=$BJ$6,$BJ$7,IF($G484=#REF!,#REF!,IF($G484=$AN$6,$AN$7,IF($G484=$AW$6,LOOKUP($Z484,$AF$7:$AF$25,$AW$7:$AW$25),IF($G484=$AX$6,LOOKUP($Z484,$AF$7:$AF$25,$AX$7:$AX$25),IF($G484=$BD$6,$BD$7,IF($G484=$AY$6,LOOKUP($Z484,$AF$7:$AF$25,$AY$7:$AY$25),IF($G484=$AZ$6,LOOKUP($Z484,$AF$7:$AF$25,$AZ$7:$AZ$25),IF($G484=$BL$6,$BL$7,IF($G484=$AP$6,LOOKUP($Z484,$AF$7:$AF$25,$AP$7:$AP$25),IF($G484=$BK$6,$BK$7,IF($G484=$CD$6,LOOKUP($Z484,$AF$7:$AF$25,$CD$7:$CD$25),IF($G484=$BE$6,$BE$7,IF($G484=$BF$6,$BF$7,IF($G484=$BG$6,$BG$7,IF($G484=$CE$6,"based on duration",IF($G484=$CF$6,LOOKUP($Z484,$AF$7:$AF$25,$CF$7:$CF$25),IF($G484=$CG$6,$CG$7,IF($G484=$CH$6,$CH$7,IF($G484=$CI$6,$CI$7,IF($G484=$BA$6,$BA$7,IF($G484=$BB$6,$BB$7,IF($G484=$BC$6,$BC$7,IF($G484=#REF!,#REF!,IF($G484=$CJ$6,$CJ$7,"TBD")))))))))))))))))))))))))))))))))))))))))))))</f>
        <v/>
      </c>
      <c r="AE484" s="121"/>
      <c r="AF484" s="8"/>
      <c r="AG484" s="13"/>
      <c r="AH484" s="13"/>
      <c r="AI484" s="13"/>
      <c r="AJ484" s="13"/>
      <c r="AO484" s="13"/>
      <c r="BR484" s="13"/>
      <c r="BS484" s="122"/>
      <c r="BT484" s="122"/>
      <c r="BX484" s="13"/>
      <c r="BY484" s="122"/>
      <c r="BZ484" s="122"/>
      <c r="CO484" s="136"/>
      <c r="CP484" s="137"/>
    </row>
    <row r="485" spans="1:94" s="123" customFormat="1" ht="31.5" customHeight="1" x14ac:dyDescent="0.25">
      <c r="A485" s="118"/>
      <c r="B485" s="118"/>
      <c r="C485" s="118"/>
      <c r="D485" s="118"/>
      <c r="E485" s="118"/>
      <c r="F485" s="118"/>
      <c r="G485" s="118"/>
      <c r="H485" s="118"/>
      <c r="I485" s="18" t="str">
        <f t="shared" si="129"/>
        <v/>
      </c>
      <c r="J485" s="18" t="str">
        <f t="shared" si="130"/>
        <v/>
      </c>
      <c r="K485" s="118"/>
      <c r="L485" s="151"/>
      <c r="M485" s="151"/>
      <c r="N485" s="119"/>
      <c r="O485" s="120" t="str">
        <f t="shared" si="138"/>
        <v/>
      </c>
      <c r="P485" s="119"/>
      <c r="Q485" s="15" t="str">
        <f t="shared" si="139"/>
        <v/>
      </c>
      <c r="R485" s="15" t="str">
        <f>IF('2014 Quote Calculator'!$AB485="-","-",IF('2014 Quote Calculator'!$AB485="","",IF(OR('2014 Quote Calculator'!$E485=$CF$6,'2014 Quote Calculator'!$E485=$CG$6,'2014 Quote Calculator'!$E485=$CH$6,'2014 Quote Calculator'!$E485=$CI$6),'2014 Quote Calculator'!$AB485,(1-$L485)*'2014 Quote Calculator'!$AB485)))</f>
        <v/>
      </c>
      <c r="S485" s="15" t="str">
        <f t="shared" si="140"/>
        <v/>
      </c>
      <c r="T485" s="15" t="str">
        <f>IF('2014 Quote Calculator'!$AD485="-","-",IF('2014 Quote Calculator'!$AD485="","",IF(OR('2014 Quote Calculator'!$G485=$CF$6,'2014 Quote Calculator'!$G485=$CG$6,'2014 Quote Calculator'!$G485=$CH$6,'2014 Quote Calculator'!$G485=$CI$6),'2014 Quote Calculator'!$AD485,(1-$L485)*'2014 Quote Calculator'!$AD485)))</f>
        <v/>
      </c>
      <c r="U485" s="15" t="str">
        <f t="shared" si="141"/>
        <v/>
      </c>
      <c r="V485" s="119"/>
      <c r="W485" s="18" t="str">
        <f t="shared" si="142"/>
        <v/>
      </c>
      <c r="X485" s="18" t="str">
        <f t="shared" si="143"/>
        <v/>
      </c>
      <c r="Y485" s="18"/>
      <c r="Z485" s="18"/>
      <c r="AA485" s="18" t="str">
        <f t="shared" si="146"/>
        <v/>
      </c>
      <c r="AB485" s="15" t="str">
        <f>IF($E485="","",IF($E485=$CL$6,"",IF($E485=$AG$6,LOOKUP($X485,$AF$7:$AF$25,$AG$7:$AG$25),IF($E485=$AH$6,LOOKUP($X485,$AF$7:$AF$25,$AH$7:$AH$25),IF($E485=$AI$6,LOOKUP($X485,$AF$7:$AF$25,$AI$7:$AI$25),IF($E485=$AJ$6,LOOKUP($X485,$AF$7:$AF$25,$AJ$7:$AJ$25),IF($E485=$BR$6,LOOKUP($X485,$AF$7:$AF$25,$BR$7:$BR$25),IF($E485=$BS$6,LOOKUP($X485,$AF$7:$AF$25,$BS$7:$BS$25),IF($E485=$BT$6,LOOKUP($X485,$AF$7:$AF$25,$BT$7:$BT$25),IF($E485=$BU$6,LOOKUP($X485,$AF$7:$AF$25,$BU$7:$BU$25),IF($E485=$BI$6,$BI$7,IF($E485=$AQ$6,LOOKUP($X485,$AF$7:$AF$25,$AQ$7:$AQ$25),IF($E485=$AR$6,LOOKUP($X485,$AF$7:$AF$25,$AR$7:$AR$25),IF($E485=$BV$6,LOOKUP($X485,$AF$7:$AF$25,$BV$7:$BV$25),IF($E485=$BW$6,LOOKUP($X485,$AF$7:$AF$25,$BW$7:$BW$25),IF($E485=$AU$6,LOOKUP($X485,$AF$7:$AF$25,$AU$7:$AU$25),IF($E485=$AV$6,LOOKUP($X485,$AF$7:$AF$25,$AV$7:$AV$25),IF($E485=$AK$6,LOOKUP($X485,$AF$7:$AF$25,$AK$7:$AK$25),IF($E485=$AL$6,LOOKUP($X485,$AF$7:$AF$25,$AL$7:$AL$25),IF($E485=$AM$6,LOOKUP($X485,$AF$7:$AF$25,$AM$7:$AM$25),IF($E485=$BJ$6,$BJ$7,IF($E485=#REF!,#REF!,IF($E485=$AN$6,$AN$7,IF($E485=$AW$6,LOOKUP($X485,$AF$7:$AF$25,$AW$7:$AW$25),IF($E485=$AX$6,LOOKUP($X485,$AF$7:$AF$25,$AX$7:$AX$25),IF($E485=$BD$6,$BD$7,IF($E485=$AY$6,LOOKUP($X485,$AF$7:$AF$25,$AY$7:$AY$25),IF($E485=$AZ$6,LOOKUP($X485,$AF$7:$AF$25,$AZ$7:$AZ$25),IF($E485=$BL$6,$BL$7,IF($E485=$AP$6,LOOKUP($X485,$AF$7:$AF$25,$AP$7:$AP$25),IF($E485=$BK$6,$BK$7,IF($E485=$CD$6,LOOKUP($X485,$AF$7:$AF$25,$CD$7:$CD$25),IF($E485=$BE$6,$BE$7,IF($E485=$BF$6,$BF$7,IF($E485=$BG$6,$BG$7,IF($E485=$CE$6,"based on duration",IF($E485=$CF$6,LOOKUP($X485,$AF$7:$AF$25,$CF$7:$CF$25),IF($E485=$CG$6,$CG$7,IF($E485=$CH$6,$CH$7,IF($E485=$CI$6,$CI$7,IF($E485=$BA$6,$BA$7,IF($E485=$BB$6,$BB$7,IF($E485=$BC$6,$BC$7,IF($E485=#REF!,#REF!,IF($E485=$CJ$6,$CJ$7,"TBD")))))))))))))))))))))))))))))))))))))))))))))</f>
        <v/>
      </c>
      <c r="AC485" s="15" t="str">
        <f t="shared" si="145"/>
        <v/>
      </c>
      <c r="AD485" s="15" t="str">
        <f>IF($G485="","",IF($G485=$CL$6,"",IF($G485=$AG$6,LOOKUP($Z485,$AF$7:$AF$25,$AG$7:$AG$25),IF($G485=$AH$6,LOOKUP($Z485,$AF$7:$AF$25,$AH$7:$AH$25),IF($G485=$AI$6,LOOKUP($Z485,$AF$7:$AF$25,$AI$7:$AI$25),IF($G485=$AJ$6,LOOKUP($Z485,$AF$7:$AF$25,$AJ$7:$AJ$25),IF($G485=$BR$6,LOOKUP($Z485,$AF$7:$AF$25,$BR$7:$BR$25),IF($G485=$BS$6,LOOKUP($Z485,$AF$7:$AF$25,$BS$7:$BS$25),IF($G485=$BT$6,LOOKUP($Z485,$AF$7:$AF$25,$BT$7:$BT$25),IF($G485=$BU$6,LOOKUP($Z485,$AF$7:$AF$25,$BU$7:$BU$25),IF($G485=$BI$6,$BI$7,IF($G485=$AQ$6,LOOKUP($Z485,$AF$7:$AF$25,$AQ$7:$AQ$25),IF($G485=$AR$6,LOOKUP($Z485,$AF$7:$AF$25,$AR$7:$AR$25),IF($G485=$BV$6,LOOKUP($Z485,$AF$7:$AF$25,$BV$7:$BV$25),IF($G485=$BW$6,LOOKUP($Z485,$AF$7:$AF$25,$BW$7:$BW$25),IF($G485=$AU$6,LOOKUP($Z485,$AF$7:$AF$25,$AU$7:$AU$25),IF($G485=$AV$6,LOOKUP($Z485,$AF$7:$AF$25,$AV$7:$AV$25),IF($G485=$AK$6,LOOKUP($Z485,$AF$7:$AF$25,$AK$7:$AK$25),IF($G485=$AL$6,LOOKUP($Z485,$AF$7:$AF$25,$AL$7:$AL$25),IF($G485=$AM$6,LOOKUP($Z485,$AF$7:$AF$25,$AM$7:$AM$25),IF($G485=$BJ$6,$BJ$7,IF($G485=#REF!,#REF!,IF($G485=$AN$6,$AN$7,IF($G485=$AW$6,LOOKUP($Z485,$AF$7:$AF$25,$AW$7:$AW$25),IF($G485=$AX$6,LOOKUP($Z485,$AF$7:$AF$25,$AX$7:$AX$25),IF($G485=$BD$6,$BD$7,IF($G485=$AY$6,LOOKUP($Z485,$AF$7:$AF$25,$AY$7:$AY$25),IF($G485=$AZ$6,LOOKUP($Z485,$AF$7:$AF$25,$AZ$7:$AZ$25),IF($G485=$BL$6,$BL$7,IF($G485=$AP$6,LOOKUP($Z485,$AF$7:$AF$25,$AP$7:$AP$25),IF($G485=$BK$6,$BK$7,IF($G485=$CD$6,LOOKUP($Z485,$AF$7:$AF$25,$CD$7:$CD$25),IF($G485=$BE$6,$BE$7,IF($G485=$BF$6,$BF$7,IF($G485=$BG$6,$BG$7,IF($G485=$CE$6,"based on duration",IF($G485=$CF$6,LOOKUP($Z485,$AF$7:$AF$25,$CF$7:$CF$25),IF($G485=$CG$6,$CG$7,IF($G485=$CH$6,$CH$7,IF($G485=$CI$6,$CI$7,IF($G485=$BA$6,$BA$7,IF($G485=$BB$6,$BB$7,IF($G485=$BC$6,$BC$7,IF($G485=#REF!,#REF!,IF($G485=$CJ$6,$CJ$7,"TBD")))))))))))))))))))))))))))))))))))))))))))))</f>
        <v/>
      </c>
      <c r="AE485" s="121"/>
      <c r="AF485" s="8"/>
      <c r="AG485" s="13"/>
      <c r="AH485" s="13"/>
      <c r="AI485" s="13"/>
      <c r="AJ485" s="13"/>
      <c r="AO485" s="13"/>
      <c r="BR485" s="13"/>
      <c r="BS485" s="122"/>
      <c r="BT485" s="122"/>
      <c r="BX485" s="13"/>
      <c r="BY485" s="122"/>
      <c r="BZ485" s="122"/>
      <c r="CO485" s="136"/>
      <c r="CP485" s="137"/>
    </row>
    <row r="486" spans="1:94" s="123" customFormat="1" ht="31.5" customHeight="1" x14ac:dyDescent="0.25">
      <c r="A486" s="118"/>
      <c r="B486" s="118"/>
      <c r="C486" s="118"/>
      <c r="D486" s="118"/>
      <c r="E486" s="118"/>
      <c r="F486" s="118"/>
      <c r="G486" s="118"/>
      <c r="H486" s="118"/>
      <c r="I486" s="18" t="str">
        <f t="shared" si="129"/>
        <v/>
      </c>
      <c r="J486" s="18" t="str">
        <f t="shared" si="130"/>
        <v/>
      </c>
      <c r="K486" s="118"/>
      <c r="L486" s="151"/>
      <c r="M486" s="151"/>
      <c r="N486" s="119"/>
      <c r="O486" s="120" t="str">
        <f t="shared" si="138"/>
        <v/>
      </c>
      <c r="P486" s="119"/>
      <c r="Q486" s="15" t="str">
        <f t="shared" si="139"/>
        <v/>
      </c>
      <c r="R486" s="15" t="str">
        <f>IF('2014 Quote Calculator'!$AB486="-","-",IF('2014 Quote Calculator'!$AB486="","",IF(OR('2014 Quote Calculator'!$E486=$CF$6,'2014 Quote Calculator'!$E486=$CG$6,'2014 Quote Calculator'!$E486=$CH$6,'2014 Quote Calculator'!$E486=$CI$6),'2014 Quote Calculator'!$AB486,(1-$L486)*'2014 Quote Calculator'!$AB486)))</f>
        <v/>
      </c>
      <c r="S486" s="15" t="str">
        <f t="shared" si="140"/>
        <v/>
      </c>
      <c r="T486" s="15" t="str">
        <f>IF('2014 Quote Calculator'!$AD486="-","-",IF('2014 Quote Calculator'!$AD486="","",IF(OR('2014 Quote Calculator'!$G486=$CF$6,'2014 Quote Calculator'!$G486=$CG$6,'2014 Quote Calculator'!$G486=$CH$6,'2014 Quote Calculator'!$G486=$CI$6),'2014 Quote Calculator'!$AD486,(1-$L486)*'2014 Quote Calculator'!$AD486)))</f>
        <v/>
      </c>
      <c r="U486" s="15" t="str">
        <f t="shared" si="141"/>
        <v/>
      </c>
      <c r="V486" s="119"/>
      <c r="W486" s="18" t="str">
        <f t="shared" si="142"/>
        <v/>
      </c>
      <c r="X486" s="18" t="str">
        <f t="shared" si="143"/>
        <v/>
      </c>
      <c r="Y486" s="18"/>
      <c r="Z486" s="18"/>
      <c r="AA486" s="18" t="str">
        <f t="shared" si="146"/>
        <v/>
      </c>
      <c r="AB486" s="15" t="str">
        <f>IF($E486="","",IF($E486=$CL$6,"",IF($E486=$AG$6,LOOKUP($X486,$AF$7:$AF$25,$AG$7:$AG$25),IF($E486=$AH$6,LOOKUP($X486,$AF$7:$AF$25,$AH$7:$AH$25),IF($E486=$AI$6,LOOKUP($X486,$AF$7:$AF$25,$AI$7:$AI$25),IF($E486=$AJ$6,LOOKUP($X486,$AF$7:$AF$25,$AJ$7:$AJ$25),IF($E486=$BR$6,LOOKUP($X486,$AF$7:$AF$25,$BR$7:$BR$25),IF($E486=$BS$6,LOOKUP($X486,$AF$7:$AF$25,$BS$7:$BS$25),IF($E486=$BT$6,LOOKUP($X486,$AF$7:$AF$25,$BT$7:$BT$25),IF($E486=$BU$6,LOOKUP($X486,$AF$7:$AF$25,$BU$7:$BU$25),IF($E486=$BI$6,$BI$7,IF($E486=$AQ$6,LOOKUP($X486,$AF$7:$AF$25,$AQ$7:$AQ$25),IF($E486=$AR$6,LOOKUP($X486,$AF$7:$AF$25,$AR$7:$AR$25),IF($E486=$BV$6,LOOKUP($X486,$AF$7:$AF$25,$BV$7:$BV$25),IF($E486=$BW$6,LOOKUP($X486,$AF$7:$AF$25,$BW$7:$BW$25),IF($E486=$AU$6,LOOKUP($X486,$AF$7:$AF$25,$AU$7:$AU$25),IF($E486=$AV$6,LOOKUP($X486,$AF$7:$AF$25,$AV$7:$AV$25),IF($E486=$AK$6,LOOKUP($X486,$AF$7:$AF$25,$AK$7:$AK$25),IF($E486=$AL$6,LOOKUP($X486,$AF$7:$AF$25,$AL$7:$AL$25),IF($E486=$AM$6,LOOKUP($X486,$AF$7:$AF$25,$AM$7:$AM$25),IF($E486=$BJ$6,$BJ$7,IF($E486=#REF!,#REF!,IF($E486=$AN$6,$AN$7,IF($E486=$AW$6,LOOKUP($X486,$AF$7:$AF$25,$AW$7:$AW$25),IF($E486=$AX$6,LOOKUP($X486,$AF$7:$AF$25,$AX$7:$AX$25),IF($E486=$BD$6,$BD$7,IF($E486=$AY$6,LOOKUP($X486,$AF$7:$AF$25,$AY$7:$AY$25),IF($E486=$AZ$6,LOOKUP($X486,$AF$7:$AF$25,$AZ$7:$AZ$25),IF($E486=$BL$6,$BL$7,IF($E486=$AP$6,LOOKUP($X486,$AF$7:$AF$25,$AP$7:$AP$25),IF($E486=$BK$6,$BK$7,IF($E486=$CD$6,LOOKUP($X486,$AF$7:$AF$25,$CD$7:$CD$25),IF($E486=$BE$6,$BE$7,IF($E486=$BF$6,$BF$7,IF($E486=$BG$6,$BG$7,IF($E486=$CE$6,"based on duration",IF($E486=$CF$6,LOOKUP($X486,$AF$7:$AF$25,$CF$7:$CF$25),IF($E486=$CG$6,$CG$7,IF($E486=$CH$6,$CH$7,IF($E486=$CI$6,$CI$7,IF($E486=$BA$6,$BA$7,IF($E486=$BB$6,$BB$7,IF($E486=$BC$6,$BC$7,IF($E486=#REF!,#REF!,IF($E486=$CJ$6,$CJ$7,"TBD")))))))))))))))))))))))))))))))))))))))))))))</f>
        <v/>
      </c>
      <c r="AC486" s="15" t="str">
        <f t="shared" si="145"/>
        <v/>
      </c>
      <c r="AD486" s="15" t="str">
        <f>IF($G486="","",IF($G486=$CL$6,"",IF($G486=$AG$6,LOOKUP($Z486,$AF$7:$AF$25,$AG$7:$AG$25),IF($G486=$AH$6,LOOKUP($Z486,$AF$7:$AF$25,$AH$7:$AH$25),IF($G486=$AI$6,LOOKUP($Z486,$AF$7:$AF$25,$AI$7:$AI$25),IF($G486=$AJ$6,LOOKUP($Z486,$AF$7:$AF$25,$AJ$7:$AJ$25),IF($G486=$BR$6,LOOKUP($Z486,$AF$7:$AF$25,$BR$7:$BR$25),IF($G486=$BS$6,LOOKUP($Z486,$AF$7:$AF$25,$BS$7:$BS$25),IF($G486=$BT$6,LOOKUP($Z486,$AF$7:$AF$25,$BT$7:$BT$25),IF($G486=$BU$6,LOOKUP($Z486,$AF$7:$AF$25,$BU$7:$BU$25),IF($G486=$BI$6,$BI$7,IF($G486=$AQ$6,LOOKUP($Z486,$AF$7:$AF$25,$AQ$7:$AQ$25),IF($G486=$AR$6,LOOKUP($Z486,$AF$7:$AF$25,$AR$7:$AR$25),IF($G486=$BV$6,LOOKUP($Z486,$AF$7:$AF$25,$BV$7:$BV$25),IF($G486=$BW$6,LOOKUP($Z486,$AF$7:$AF$25,$BW$7:$BW$25),IF($G486=$AU$6,LOOKUP($Z486,$AF$7:$AF$25,$AU$7:$AU$25),IF($G486=$AV$6,LOOKUP($Z486,$AF$7:$AF$25,$AV$7:$AV$25),IF($G486=$AK$6,LOOKUP($Z486,$AF$7:$AF$25,$AK$7:$AK$25),IF($G486=$AL$6,LOOKUP($Z486,$AF$7:$AF$25,$AL$7:$AL$25),IF($G486=$AM$6,LOOKUP($Z486,$AF$7:$AF$25,$AM$7:$AM$25),IF($G486=$BJ$6,$BJ$7,IF($G486=#REF!,#REF!,IF($G486=$AN$6,$AN$7,IF($G486=$AW$6,LOOKUP($Z486,$AF$7:$AF$25,$AW$7:$AW$25),IF($G486=$AX$6,LOOKUP($Z486,$AF$7:$AF$25,$AX$7:$AX$25),IF($G486=$BD$6,$BD$7,IF($G486=$AY$6,LOOKUP($Z486,$AF$7:$AF$25,$AY$7:$AY$25),IF($G486=$AZ$6,LOOKUP($Z486,$AF$7:$AF$25,$AZ$7:$AZ$25),IF($G486=$BL$6,$BL$7,IF($G486=$AP$6,LOOKUP($Z486,$AF$7:$AF$25,$AP$7:$AP$25),IF($G486=$BK$6,$BK$7,IF($G486=$CD$6,LOOKUP($Z486,$AF$7:$AF$25,$CD$7:$CD$25),IF($G486=$BE$6,$BE$7,IF($G486=$BF$6,$BF$7,IF($G486=$BG$6,$BG$7,IF($G486=$CE$6,"based on duration",IF($G486=$CF$6,LOOKUP($Z486,$AF$7:$AF$25,$CF$7:$CF$25),IF($G486=$CG$6,$CG$7,IF($G486=$CH$6,$CH$7,IF($G486=$CI$6,$CI$7,IF($G486=$BA$6,$BA$7,IF($G486=$BB$6,$BB$7,IF($G486=$BC$6,$BC$7,IF($G486=#REF!,#REF!,IF($G486=$CJ$6,$CJ$7,"TBD")))))))))))))))))))))))))))))))))))))))))))))</f>
        <v/>
      </c>
      <c r="AE486" s="121"/>
      <c r="AF486" s="8"/>
      <c r="AG486" s="13"/>
      <c r="AH486" s="13"/>
      <c r="AI486" s="13"/>
      <c r="AJ486" s="13"/>
      <c r="AO486" s="13"/>
      <c r="BR486" s="13"/>
      <c r="BS486" s="122"/>
      <c r="BT486" s="122"/>
      <c r="BX486" s="13"/>
      <c r="BY486" s="122"/>
      <c r="BZ486" s="122"/>
      <c r="CO486" s="136"/>
      <c r="CP486" s="137"/>
    </row>
    <row r="487" spans="1:94" s="123" customFormat="1" ht="31.5" customHeight="1" x14ac:dyDescent="0.25">
      <c r="A487" s="118"/>
      <c r="B487" s="118"/>
      <c r="C487" s="118"/>
      <c r="D487" s="118"/>
      <c r="E487" s="118"/>
      <c r="F487" s="118"/>
      <c r="G487" s="118"/>
      <c r="H487" s="118"/>
      <c r="I487" s="18" t="str">
        <f t="shared" si="129"/>
        <v/>
      </c>
      <c r="J487" s="18" t="str">
        <f t="shared" si="130"/>
        <v/>
      </c>
      <c r="K487" s="118"/>
      <c r="L487" s="151"/>
      <c r="M487" s="151"/>
      <c r="N487" s="119"/>
      <c r="O487" s="120" t="str">
        <f t="shared" si="138"/>
        <v/>
      </c>
      <c r="P487" s="119"/>
      <c r="Q487" s="15" t="str">
        <f t="shared" si="139"/>
        <v/>
      </c>
      <c r="R487" s="15" t="str">
        <f>IF('2014 Quote Calculator'!$AB487="-","-",IF('2014 Quote Calculator'!$AB487="","",IF(OR('2014 Quote Calculator'!$E487=$CF$6,'2014 Quote Calculator'!$E487=$CG$6,'2014 Quote Calculator'!$E487=$CH$6,'2014 Quote Calculator'!$E487=$CI$6),'2014 Quote Calculator'!$AB487,(1-$L487)*'2014 Quote Calculator'!$AB487)))</f>
        <v/>
      </c>
      <c r="S487" s="15" t="str">
        <f t="shared" si="140"/>
        <v/>
      </c>
      <c r="T487" s="15" t="str">
        <f>IF('2014 Quote Calculator'!$AD487="-","-",IF('2014 Quote Calculator'!$AD487="","",IF(OR('2014 Quote Calculator'!$G487=$CF$6,'2014 Quote Calculator'!$G487=$CG$6,'2014 Quote Calculator'!$G487=$CH$6,'2014 Quote Calculator'!$G487=$CI$6),'2014 Quote Calculator'!$AD487,(1-$L487)*'2014 Quote Calculator'!$AD487)))</f>
        <v/>
      </c>
      <c r="U487" s="15" t="str">
        <f t="shared" si="141"/>
        <v/>
      </c>
      <c r="V487" s="119"/>
      <c r="W487" s="18" t="str">
        <f t="shared" si="142"/>
        <v/>
      </c>
      <c r="X487" s="18" t="str">
        <f t="shared" si="143"/>
        <v/>
      </c>
      <c r="Y487" s="18"/>
      <c r="Z487" s="18"/>
      <c r="AA487" s="18" t="str">
        <f t="shared" si="146"/>
        <v/>
      </c>
      <c r="AB487" s="15" t="str">
        <f>IF($E487="","",IF($E487=$CL$6,"",IF($E487=$AG$6,LOOKUP($X487,$AF$7:$AF$25,$AG$7:$AG$25),IF($E487=$AH$6,LOOKUP($X487,$AF$7:$AF$25,$AH$7:$AH$25),IF($E487=$AI$6,LOOKUP($X487,$AF$7:$AF$25,$AI$7:$AI$25),IF($E487=$AJ$6,LOOKUP($X487,$AF$7:$AF$25,$AJ$7:$AJ$25),IF($E487=$BR$6,LOOKUP($X487,$AF$7:$AF$25,$BR$7:$BR$25),IF($E487=$BS$6,LOOKUP($X487,$AF$7:$AF$25,$BS$7:$BS$25),IF($E487=$BT$6,LOOKUP($X487,$AF$7:$AF$25,$BT$7:$BT$25),IF($E487=$BU$6,LOOKUP($X487,$AF$7:$AF$25,$BU$7:$BU$25),IF($E487=$BI$6,$BI$7,IF($E487=$AQ$6,LOOKUP($X487,$AF$7:$AF$25,$AQ$7:$AQ$25),IF($E487=$AR$6,LOOKUP($X487,$AF$7:$AF$25,$AR$7:$AR$25),IF($E487=$BV$6,LOOKUP($X487,$AF$7:$AF$25,$BV$7:$BV$25),IF($E487=$BW$6,LOOKUP($X487,$AF$7:$AF$25,$BW$7:$BW$25),IF($E487=$AU$6,LOOKUP($X487,$AF$7:$AF$25,$AU$7:$AU$25),IF($E487=$AV$6,LOOKUP($X487,$AF$7:$AF$25,$AV$7:$AV$25),IF($E487=$AK$6,LOOKUP($X487,$AF$7:$AF$25,$AK$7:$AK$25),IF($E487=$AL$6,LOOKUP($X487,$AF$7:$AF$25,$AL$7:$AL$25),IF($E487=$AM$6,LOOKUP($X487,$AF$7:$AF$25,$AM$7:$AM$25),IF($E487=$BJ$6,$BJ$7,IF($E487=#REF!,#REF!,IF($E487=$AN$6,$AN$7,IF($E487=$AW$6,LOOKUP($X487,$AF$7:$AF$25,$AW$7:$AW$25),IF($E487=$AX$6,LOOKUP($X487,$AF$7:$AF$25,$AX$7:$AX$25),IF($E487=$BD$6,$BD$7,IF($E487=$AY$6,LOOKUP($X487,$AF$7:$AF$25,$AY$7:$AY$25),IF($E487=$AZ$6,LOOKUP($X487,$AF$7:$AF$25,$AZ$7:$AZ$25),IF($E487=$BL$6,$BL$7,IF($E487=$AP$6,LOOKUP($X487,$AF$7:$AF$25,$AP$7:$AP$25),IF($E487=$BK$6,$BK$7,IF($E487=$CD$6,LOOKUP($X487,$AF$7:$AF$25,$CD$7:$CD$25),IF($E487=$BE$6,$BE$7,IF($E487=$BF$6,$BF$7,IF($E487=$BG$6,$BG$7,IF($E487=$CE$6,"based on duration",IF($E487=$CF$6,LOOKUP($X487,$AF$7:$AF$25,$CF$7:$CF$25),IF($E487=$CG$6,$CG$7,IF($E487=$CH$6,$CH$7,IF($E487=$CI$6,$CI$7,IF($E487=$BA$6,$BA$7,IF($E487=$BB$6,$BB$7,IF($E487=$BC$6,$BC$7,IF($E487=#REF!,#REF!,IF($E487=$CJ$6,$CJ$7,"TBD")))))))))))))))))))))))))))))))))))))))))))))</f>
        <v/>
      </c>
      <c r="AC487" s="15" t="str">
        <f t="shared" si="145"/>
        <v/>
      </c>
      <c r="AD487" s="15" t="str">
        <f>IF($G487="","",IF($G487=$CL$6,"",IF($G487=$AG$6,LOOKUP($Z487,$AF$7:$AF$25,$AG$7:$AG$25),IF($G487=$AH$6,LOOKUP($Z487,$AF$7:$AF$25,$AH$7:$AH$25),IF($G487=$AI$6,LOOKUP($Z487,$AF$7:$AF$25,$AI$7:$AI$25),IF($G487=$AJ$6,LOOKUP($Z487,$AF$7:$AF$25,$AJ$7:$AJ$25),IF($G487=$BR$6,LOOKUP($Z487,$AF$7:$AF$25,$BR$7:$BR$25),IF($G487=$BS$6,LOOKUP($Z487,$AF$7:$AF$25,$BS$7:$BS$25),IF($G487=$BT$6,LOOKUP($Z487,$AF$7:$AF$25,$BT$7:$BT$25),IF($G487=$BU$6,LOOKUP($Z487,$AF$7:$AF$25,$BU$7:$BU$25),IF($G487=$BI$6,$BI$7,IF($G487=$AQ$6,LOOKUP($Z487,$AF$7:$AF$25,$AQ$7:$AQ$25),IF($G487=$AR$6,LOOKUP($Z487,$AF$7:$AF$25,$AR$7:$AR$25),IF($G487=$BV$6,LOOKUP($Z487,$AF$7:$AF$25,$BV$7:$BV$25),IF($G487=$BW$6,LOOKUP($Z487,$AF$7:$AF$25,$BW$7:$BW$25),IF($G487=$AU$6,LOOKUP($Z487,$AF$7:$AF$25,$AU$7:$AU$25),IF($G487=$AV$6,LOOKUP($Z487,$AF$7:$AF$25,$AV$7:$AV$25),IF($G487=$AK$6,LOOKUP($Z487,$AF$7:$AF$25,$AK$7:$AK$25),IF($G487=$AL$6,LOOKUP($Z487,$AF$7:$AF$25,$AL$7:$AL$25),IF($G487=$AM$6,LOOKUP($Z487,$AF$7:$AF$25,$AM$7:$AM$25),IF($G487=$BJ$6,$BJ$7,IF($G487=#REF!,#REF!,IF($G487=$AN$6,$AN$7,IF($G487=$AW$6,LOOKUP($Z487,$AF$7:$AF$25,$AW$7:$AW$25),IF($G487=$AX$6,LOOKUP($Z487,$AF$7:$AF$25,$AX$7:$AX$25),IF($G487=$BD$6,$BD$7,IF($G487=$AY$6,LOOKUP($Z487,$AF$7:$AF$25,$AY$7:$AY$25),IF($G487=$AZ$6,LOOKUP($Z487,$AF$7:$AF$25,$AZ$7:$AZ$25),IF($G487=$BL$6,$BL$7,IF($G487=$AP$6,LOOKUP($Z487,$AF$7:$AF$25,$AP$7:$AP$25),IF($G487=$BK$6,$BK$7,IF($G487=$CD$6,LOOKUP($Z487,$AF$7:$AF$25,$CD$7:$CD$25),IF($G487=$BE$6,$BE$7,IF($G487=$BF$6,$BF$7,IF($G487=$BG$6,$BG$7,IF($G487=$CE$6,"based on duration",IF($G487=$CF$6,LOOKUP($Z487,$AF$7:$AF$25,$CF$7:$CF$25),IF($G487=$CG$6,$CG$7,IF($G487=$CH$6,$CH$7,IF($G487=$CI$6,$CI$7,IF($G487=$BA$6,$BA$7,IF($G487=$BB$6,$BB$7,IF($G487=$BC$6,$BC$7,IF($G487=#REF!,#REF!,IF($G487=$CJ$6,$CJ$7,"TBD")))))))))))))))))))))))))))))))))))))))))))))</f>
        <v/>
      </c>
      <c r="AE487" s="121"/>
      <c r="AF487" s="8"/>
      <c r="AG487" s="13"/>
      <c r="AH487" s="13"/>
      <c r="AI487" s="13"/>
      <c r="AJ487" s="13"/>
      <c r="AO487" s="13"/>
      <c r="BR487" s="13"/>
      <c r="BS487" s="122"/>
      <c r="BT487" s="122"/>
      <c r="BX487" s="13"/>
      <c r="BY487" s="122"/>
      <c r="BZ487" s="122"/>
      <c r="CO487" s="136"/>
      <c r="CP487" s="137"/>
    </row>
    <row r="488" spans="1:94" s="123" customFormat="1" ht="31.5" customHeight="1" x14ac:dyDescent="0.25">
      <c r="A488" s="118"/>
      <c r="B488" s="118"/>
      <c r="C488" s="118"/>
      <c r="D488" s="118"/>
      <c r="E488" s="118"/>
      <c r="F488" s="118"/>
      <c r="G488" s="118"/>
      <c r="H488" s="118"/>
      <c r="I488" s="18" t="str">
        <f t="shared" si="129"/>
        <v/>
      </c>
      <c r="J488" s="18" t="str">
        <f t="shared" si="130"/>
        <v/>
      </c>
      <c r="K488" s="118"/>
      <c r="L488" s="151"/>
      <c r="M488" s="151"/>
      <c r="N488" s="119"/>
      <c r="O488" s="120" t="str">
        <f t="shared" si="138"/>
        <v/>
      </c>
      <c r="P488" s="119"/>
      <c r="Q488" s="15" t="str">
        <f t="shared" si="139"/>
        <v/>
      </c>
      <c r="R488" s="15" t="str">
        <f>IF('2014 Quote Calculator'!$AB488="-","-",IF('2014 Quote Calculator'!$AB488="","",IF(OR('2014 Quote Calculator'!$E488=$CF$6,'2014 Quote Calculator'!$E488=$CG$6,'2014 Quote Calculator'!$E488=$CH$6,'2014 Quote Calculator'!$E488=$CI$6),'2014 Quote Calculator'!$AB488,(1-$L488)*'2014 Quote Calculator'!$AB488)))</f>
        <v/>
      </c>
      <c r="S488" s="15" t="str">
        <f t="shared" si="140"/>
        <v/>
      </c>
      <c r="T488" s="15" t="str">
        <f>IF('2014 Quote Calculator'!$AD488="-","-",IF('2014 Quote Calculator'!$AD488="","",IF(OR('2014 Quote Calculator'!$G488=$CF$6,'2014 Quote Calculator'!$G488=$CG$6,'2014 Quote Calculator'!$G488=$CH$6,'2014 Quote Calculator'!$G488=$CI$6),'2014 Quote Calculator'!$AD488,(1-$L488)*'2014 Quote Calculator'!$AD488)))</f>
        <v/>
      </c>
      <c r="U488" s="15" t="str">
        <f t="shared" si="141"/>
        <v/>
      </c>
      <c r="V488" s="119"/>
      <c r="W488" s="18" t="str">
        <f t="shared" si="142"/>
        <v/>
      </c>
      <c r="X488" s="18" t="str">
        <f t="shared" si="143"/>
        <v/>
      </c>
      <c r="Y488" s="18"/>
      <c r="Z488" s="18"/>
      <c r="AA488" s="18" t="str">
        <f t="shared" si="146"/>
        <v/>
      </c>
      <c r="AB488" s="15" t="str">
        <f>IF($E488="","",IF($E488=$CL$6,"",IF($E488=$AG$6,LOOKUP($X488,$AF$7:$AF$25,$AG$7:$AG$25),IF($E488=$AH$6,LOOKUP($X488,$AF$7:$AF$25,$AH$7:$AH$25),IF($E488=$AI$6,LOOKUP($X488,$AF$7:$AF$25,$AI$7:$AI$25),IF($E488=$AJ$6,LOOKUP($X488,$AF$7:$AF$25,$AJ$7:$AJ$25),IF($E488=$BR$6,LOOKUP($X488,$AF$7:$AF$25,$BR$7:$BR$25),IF($E488=$BS$6,LOOKUP($X488,$AF$7:$AF$25,$BS$7:$BS$25),IF($E488=$BT$6,LOOKUP($X488,$AF$7:$AF$25,$BT$7:$BT$25),IF($E488=$BU$6,LOOKUP($X488,$AF$7:$AF$25,$BU$7:$BU$25),IF($E488=$BI$6,$BI$7,IF($E488=$AQ$6,LOOKUP($X488,$AF$7:$AF$25,$AQ$7:$AQ$25),IF($E488=$AR$6,LOOKUP($X488,$AF$7:$AF$25,$AR$7:$AR$25),IF($E488=$BV$6,LOOKUP($X488,$AF$7:$AF$25,$BV$7:$BV$25),IF($E488=$BW$6,LOOKUP($X488,$AF$7:$AF$25,$BW$7:$BW$25),IF($E488=$AU$6,LOOKUP($X488,$AF$7:$AF$25,$AU$7:$AU$25),IF($E488=$AV$6,LOOKUP($X488,$AF$7:$AF$25,$AV$7:$AV$25),IF($E488=$AK$6,LOOKUP($X488,$AF$7:$AF$25,$AK$7:$AK$25),IF($E488=$AL$6,LOOKUP($X488,$AF$7:$AF$25,$AL$7:$AL$25),IF($E488=$AM$6,LOOKUP($X488,$AF$7:$AF$25,$AM$7:$AM$25),IF($E488=$BJ$6,$BJ$7,IF($E488=#REF!,#REF!,IF($E488=$AN$6,$AN$7,IF($E488=$AW$6,LOOKUP($X488,$AF$7:$AF$25,$AW$7:$AW$25),IF($E488=$AX$6,LOOKUP($X488,$AF$7:$AF$25,$AX$7:$AX$25),IF($E488=$BD$6,$BD$7,IF($E488=$AY$6,LOOKUP($X488,$AF$7:$AF$25,$AY$7:$AY$25),IF($E488=$AZ$6,LOOKUP($X488,$AF$7:$AF$25,$AZ$7:$AZ$25),IF($E488=$BL$6,$BL$7,IF($E488=$AP$6,LOOKUP($X488,$AF$7:$AF$25,$AP$7:$AP$25),IF($E488=$BK$6,$BK$7,IF($E488=$CD$6,LOOKUP($X488,$AF$7:$AF$25,$CD$7:$CD$25),IF($E488=$BE$6,$BE$7,IF($E488=$BF$6,$BF$7,IF($E488=$BG$6,$BG$7,IF($E488=$CE$6,"based on duration",IF($E488=$CF$6,LOOKUP($X488,$AF$7:$AF$25,$CF$7:$CF$25),IF($E488=$CG$6,$CG$7,IF($E488=$CH$6,$CH$7,IF($E488=$CI$6,$CI$7,IF($E488=$BA$6,$BA$7,IF($E488=$BB$6,$BB$7,IF($E488=$BC$6,$BC$7,IF($E488=#REF!,#REF!,IF($E488=$CJ$6,$CJ$7,"TBD")))))))))))))))))))))))))))))))))))))))))))))</f>
        <v/>
      </c>
      <c r="AC488" s="15" t="str">
        <f t="shared" si="145"/>
        <v/>
      </c>
      <c r="AD488" s="15" t="str">
        <f>IF($G488="","",IF($G488=$CL$6,"",IF($G488=$AG$6,LOOKUP($Z488,$AF$7:$AF$25,$AG$7:$AG$25),IF($G488=$AH$6,LOOKUP($Z488,$AF$7:$AF$25,$AH$7:$AH$25),IF($G488=$AI$6,LOOKUP($Z488,$AF$7:$AF$25,$AI$7:$AI$25),IF($G488=$AJ$6,LOOKUP($Z488,$AF$7:$AF$25,$AJ$7:$AJ$25),IF($G488=$BR$6,LOOKUP($Z488,$AF$7:$AF$25,$BR$7:$BR$25),IF($G488=$BS$6,LOOKUP($Z488,$AF$7:$AF$25,$BS$7:$BS$25),IF($G488=$BT$6,LOOKUP($Z488,$AF$7:$AF$25,$BT$7:$BT$25),IF($G488=$BU$6,LOOKUP($Z488,$AF$7:$AF$25,$BU$7:$BU$25),IF($G488=$BI$6,$BI$7,IF($G488=$AQ$6,LOOKUP($Z488,$AF$7:$AF$25,$AQ$7:$AQ$25),IF($G488=$AR$6,LOOKUP($Z488,$AF$7:$AF$25,$AR$7:$AR$25),IF($G488=$BV$6,LOOKUP($Z488,$AF$7:$AF$25,$BV$7:$BV$25),IF($G488=$BW$6,LOOKUP($Z488,$AF$7:$AF$25,$BW$7:$BW$25),IF($G488=$AU$6,LOOKUP($Z488,$AF$7:$AF$25,$AU$7:$AU$25),IF($G488=$AV$6,LOOKUP($Z488,$AF$7:$AF$25,$AV$7:$AV$25),IF($G488=$AK$6,LOOKUP($Z488,$AF$7:$AF$25,$AK$7:$AK$25),IF($G488=$AL$6,LOOKUP($Z488,$AF$7:$AF$25,$AL$7:$AL$25),IF($G488=$AM$6,LOOKUP($Z488,$AF$7:$AF$25,$AM$7:$AM$25),IF($G488=$BJ$6,$BJ$7,IF($G488=#REF!,#REF!,IF($G488=$AN$6,$AN$7,IF($G488=$AW$6,LOOKUP($Z488,$AF$7:$AF$25,$AW$7:$AW$25),IF($G488=$AX$6,LOOKUP($Z488,$AF$7:$AF$25,$AX$7:$AX$25),IF($G488=$BD$6,$BD$7,IF($G488=$AY$6,LOOKUP($Z488,$AF$7:$AF$25,$AY$7:$AY$25),IF($G488=$AZ$6,LOOKUP($Z488,$AF$7:$AF$25,$AZ$7:$AZ$25),IF($G488=$BL$6,$BL$7,IF($G488=$AP$6,LOOKUP($Z488,$AF$7:$AF$25,$AP$7:$AP$25),IF($G488=$BK$6,$BK$7,IF($G488=$CD$6,LOOKUP($Z488,$AF$7:$AF$25,$CD$7:$CD$25),IF($G488=$BE$6,$BE$7,IF($G488=$BF$6,$BF$7,IF($G488=$BG$6,$BG$7,IF($G488=$CE$6,"based on duration",IF($G488=$CF$6,LOOKUP($Z488,$AF$7:$AF$25,$CF$7:$CF$25),IF($G488=$CG$6,$CG$7,IF($G488=$CH$6,$CH$7,IF($G488=$CI$6,$CI$7,IF($G488=$BA$6,$BA$7,IF($G488=$BB$6,$BB$7,IF($G488=$BC$6,$BC$7,IF($G488=#REF!,#REF!,IF($G488=$CJ$6,$CJ$7,"TBD")))))))))))))))))))))))))))))))))))))))))))))</f>
        <v/>
      </c>
      <c r="AE488" s="121"/>
      <c r="AF488" s="8"/>
      <c r="AG488" s="13"/>
      <c r="AH488" s="13"/>
      <c r="AI488" s="13"/>
      <c r="AJ488" s="13"/>
      <c r="AO488" s="13"/>
      <c r="BR488" s="13"/>
      <c r="BS488" s="122"/>
      <c r="BT488" s="122"/>
      <c r="BX488" s="13"/>
      <c r="BY488" s="122"/>
      <c r="BZ488" s="122"/>
      <c r="CO488" s="136"/>
      <c r="CP488" s="137"/>
    </row>
    <row r="489" spans="1:94" s="123" customFormat="1" ht="31.5" customHeight="1" x14ac:dyDescent="0.25">
      <c r="A489" s="118"/>
      <c r="B489" s="118"/>
      <c r="C489" s="118"/>
      <c r="D489" s="118"/>
      <c r="E489" s="118"/>
      <c r="F489" s="118"/>
      <c r="G489" s="118"/>
      <c r="H489" s="118"/>
      <c r="I489" s="18" t="str">
        <f t="shared" si="129"/>
        <v/>
      </c>
      <c r="J489" s="18" t="str">
        <f t="shared" si="130"/>
        <v/>
      </c>
      <c r="K489" s="118"/>
      <c r="L489" s="151"/>
      <c r="M489" s="151"/>
      <c r="N489" s="119"/>
      <c r="O489" s="120" t="str">
        <f t="shared" si="138"/>
        <v/>
      </c>
      <c r="P489" s="119"/>
      <c r="Q489" s="15" t="str">
        <f t="shared" si="139"/>
        <v/>
      </c>
      <c r="R489" s="15" t="str">
        <f>IF('2014 Quote Calculator'!$AB489="-","-",IF('2014 Quote Calculator'!$AB489="","",IF(OR('2014 Quote Calculator'!$E489=$CF$6,'2014 Quote Calculator'!$E489=$CG$6,'2014 Quote Calculator'!$E489=$CH$6,'2014 Quote Calculator'!$E489=$CI$6),'2014 Quote Calculator'!$AB489,(1-$L489)*'2014 Quote Calculator'!$AB489)))</f>
        <v/>
      </c>
      <c r="S489" s="15" t="str">
        <f t="shared" si="140"/>
        <v/>
      </c>
      <c r="T489" s="15" t="str">
        <f>IF('2014 Quote Calculator'!$AD489="-","-",IF('2014 Quote Calculator'!$AD489="","",IF(OR('2014 Quote Calculator'!$G489=$CF$6,'2014 Quote Calculator'!$G489=$CG$6,'2014 Quote Calculator'!$G489=$CH$6,'2014 Quote Calculator'!$G489=$CI$6),'2014 Quote Calculator'!$AD489,(1-$L489)*'2014 Quote Calculator'!$AD489)))</f>
        <v/>
      </c>
      <c r="U489" s="15" t="str">
        <f t="shared" si="141"/>
        <v/>
      </c>
      <c r="V489" s="119"/>
      <c r="W489" s="18" t="str">
        <f t="shared" si="142"/>
        <v/>
      </c>
      <c r="X489" s="18" t="str">
        <f t="shared" si="143"/>
        <v/>
      </c>
      <c r="Y489" s="18"/>
      <c r="Z489" s="18"/>
      <c r="AA489" s="18" t="str">
        <f t="shared" si="146"/>
        <v/>
      </c>
      <c r="AB489" s="15" t="str">
        <f>IF($E489="","",IF($E489=$CL$6,"",IF($E489=$AG$6,LOOKUP($X489,$AF$7:$AF$25,$AG$7:$AG$25),IF($E489=$AH$6,LOOKUP($X489,$AF$7:$AF$25,$AH$7:$AH$25),IF($E489=$AI$6,LOOKUP($X489,$AF$7:$AF$25,$AI$7:$AI$25),IF($E489=$AJ$6,LOOKUP($X489,$AF$7:$AF$25,$AJ$7:$AJ$25),IF($E489=$BR$6,LOOKUP($X489,$AF$7:$AF$25,$BR$7:$BR$25),IF($E489=$BS$6,LOOKUP($X489,$AF$7:$AF$25,$BS$7:$BS$25),IF($E489=$BT$6,LOOKUP($X489,$AF$7:$AF$25,$BT$7:$BT$25),IF($E489=$BU$6,LOOKUP($X489,$AF$7:$AF$25,$BU$7:$BU$25),IF($E489=$BI$6,$BI$7,IF($E489=$AQ$6,LOOKUP($X489,$AF$7:$AF$25,$AQ$7:$AQ$25),IF($E489=$AR$6,LOOKUP($X489,$AF$7:$AF$25,$AR$7:$AR$25),IF($E489=$BV$6,LOOKUP($X489,$AF$7:$AF$25,$BV$7:$BV$25),IF($E489=$BW$6,LOOKUP($X489,$AF$7:$AF$25,$BW$7:$BW$25),IF($E489=$AU$6,LOOKUP($X489,$AF$7:$AF$25,$AU$7:$AU$25),IF($E489=$AV$6,LOOKUP($X489,$AF$7:$AF$25,$AV$7:$AV$25),IF($E489=$AK$6,LOOKUP($X489,$AF$7:$AF$25,$AK$7:$AK$25),IF($E489=$AL$6,LOOKUP($X489,$AF$7:$AF$25,$AL$7:$AL$25),IF($E489=$AM$6,LOOKUP($X489,$AF$7:$AF$25,$AM$7:$AM$25),IF($E489=$BJ$6,$BJ$7,IF($E489=#REF!,#REF!,IF($E489=$AN$6,$AN$7,IF($E489=$AW$6,LOOKUP($X489,$AF$7:$AF$25,$AW$7:$AW$25),IF($E489=$AX$6,LOOKUP($X489,$AF$7:$AF$25,$AX$7:$AX$25),IF($E489=$BD$6,$BD$7,IF($E489=$AY$6,LOOKUP($X489,$AF$7:$AF$25,$AY$7:$AY$25),IF($E489=$AZ$6,LOOKUP($X489,$AF$7:$AF$25,$AZ$7:$AZ$25),IF($E489=$BL$6,$BL$7,IF($E489=$AP$6,LOOKUP($X489,$AF$7:$AF$25,$AP$7:$AP$25),IF($E489=$BK$6,$BK$7,IF($E489=$CD$6,LOOKUP($X489,$AF$7:$AF$25,$CD$7:$CD$25),IF($E489=$BE$6,$BE$7,IF($E489=$BF$6,$BF$7,IF($E489=$BG$6,$BG$7,IF($E489=$CE$6,"based on duration",IF($E489=$CF$6,LOOKUP($X489,$AF$7:$AF$25,$CF$7:$CF$25),IF($E489=$CG$6,$CG$7,IF($E489=$CH$6,$CH$7,IF($E489=$CI$6,$CI$7,IF($E489=$BA$6,$BA$7,IF($E489=$BB$6,$BB$7,IF($E489=$BC$6,$BC$7,IF($E489=#REF!,#REF!,IF($E489=$CJ$6,$CJ$7,"TBD")))))))))))))))))))))))))))))))))))))))))))))</f>
        <v/>
      </c>
      <c r="AC489" s="15" t="str">
        <f t="shared" si="145"/>
        <v/>
      </c>
      <c r="AD489" s="15" t="str">
        <f>IF($G489="","",IF($G489=$CL$6,"",IF($G489=$AG$6,LOOKUP($Z489,$AF$7:$AF$25,$AG$7:$AG$25),IF($G489=$AH$6,LOOKUP($Z489,$AF$7:$AF$25,$AH$7:$AH$25),IF($G489=$AI$6,LOOKUP($Z489,$AF$7:$AF$25,$AI$7:$AI$25),IF($G489=$AJ$6,LOOKUP($Z489,$AF$7:$AF$25,$AJ$7:$AJ$25),IF($G489=$BR$6,LOOKUP($Z489,$AF$7:$AF$25,$BR$7:$BR$25),IF($G489=$BS$6,LOOKUP($Z489,$AF$7:$AF$25,$BS$7:$BS$25),IF($G489=$BT$6,LOOKUP($Z489,$AF$7:$AF$25,$BT$7:$BT$25),IF($G489=$BU$6,LOOKUP($Z489,$AF$7:$AF$25,$BU$7:$BU$25),IF($G489=$BI$6,$BI$7,IF($G489=$AQ$6,LOOKUP($Z489,$AF$7:$AF$25,$AQ$7:$AQ$25),IF($G489=$AR$6,LOOKUP($Z489,$AF$7:$AF$25,$AR$7:$AR$25),IF($G489=$BV$6,LOOKUP($Z489,$AF$7:$AF$25,$BV$7:$BV$25),IF($G489=$BW$6,LOOKUP($Z489,$AF$7:$AF$25,$BW$7:$BW$25),IF($G489=$AU$6,LOOKUP($Z489,$AF$7:$AF$25,$AU$7:$AU$25),IF($G489=$AV$6,LOOKUP($Z489,$AF$7:$AF$25,$AV$7:$AV$25),IF($G489=$AK$6,LOOKUP($Z489,$AF$7:$AF$25,$AK$7:$AK$25),IF($G489=$AL$6,LOOKUP($Z489,$AF$7:$AF$25,$AL$7:$AL$25),IF($G489=$AM$6,LOOKUP($Z489,$AF$7:$AF$25,$AM$7:$AM$25),IF($G489=$BJ$6,$BJ$7,IF($G489=#REF!,#REF!,IF($G489=$AN$6,$AN$7,IF($G489=$AW$6,LOOKUP($Z489,$AF$7:$AF$25,$AW$7:$AW$25),IF($G489=$AX$6,LOOKUP($Z489,$AF$7:$AF$25,$AX$7:$AX$25),IF($G489=$BD$6,$BD$7,IF($G489=$AY$6,LOOKUP($Z489,$AF$7:$AF$25,$AY$7:$AY$25),IF($G489=$AZ$6,LOOKUP($Z489,$AF$7:$AF$25,$AZ$7:$AZ$25),IF($G489=$BL$6,$BL$7,IF($G489=$AP$6,LOOKUP($Z489,$AF$7:$AF$25,$AP$7:$AP$25),IF($G489=$BK$6,$BK$7,IF($G489=$CD$6,LOOKUP($Z489,$AF$7:$AF$25,$CD$7:$CD$25),IF($G489=$BE$6,$BE$7,IF($G489=$BF$6,$BF$7,IF($G489=$BG$6,$BG$7,IF($G489=$CE$6,"based on duration",IF($G489=$CF$6,LOOKUP($Z489,$AF$7:$AF$25,$CF$7:$CF$25),IF($G489=$CG$6,$CG$7,IF($G489=$CH$6,$CH$7,IF($G489=$CI$6,$CI$7,IF($G489=$BA$6,$BA$7,IF($G489=$BB$6,$BB$7,IF($G489=$BC$6,$BC$7,IF($G489=#REF!,#REF!,IF($G489=$CJ$6,$CJ$7,"TBD")))))))))))))))))))))))))))))))))))))))))))))</f>
        <v/>
      </c>
      <c r="AE489" s="121"/>
      <c r="AF489" s="8"/>
      <c r="AG489" s="13"/>
      <c r="AH489" s="13"/>
      <c r="AI489" s="13"/>
      <c r="AJ489" s="13"/>
      <c r="AO489" s="13"/>
      <c r="BR489" s="13"/>
      <c r="BS489" s="122"/>
      <c r="BT489" s="122"/>
      <c r="BX489" s="13"/>
      <c r="BY489" s="122"/>
      <c r="BZ489" s="122"/>
      <c r="CO489" s="136"/>
      <c r="CP489" s="137"/>
    </row>
    <row r="490" spans="1:94" s="123" customFormat="1" ht="31.5" customHeight="1" x14ac:dyDescent="0.25">
      <c r="A490" s="118"/>
      <c r="B490" s="118"/>
      <c r="C490" s="118"/>
      <c r="D490" s="118"/>
      <c r="E490" s="118"/>
      <c r="F490" s="118"/>
      <c r="G490" s="118"/>
      <c r="H490" s="118"/>
      <c r="I490" s="18" t="str">
        <f t="shared" si="129"/>
        <v/>
      </c>
      <c r="J490" s="18" t="str">
        <f t="shared" si="130"/>
        <v/>
      </c>
      <c r="K490" s="118"/>
      <c r="L490" s="151"/>
      <c r="M490" s="151"/>
      <c r="N490" s="119"/>
      <c r="O490" s="120" t="str">
        <f t="shared" si="138"/>
        <v/>
      </c>
      <c r="P490" s="119"/>
      <c r="Q490" s="15" t="str">
        <f t="shared" si="139"/>
        <v/>
      </c>
      <c r="R490" s="15" t="str">
        <f>IF('2014 Quote Calculator'!$AB490="-","-",IF('2014 Quote Calculator'!$AB490="","",IF(OR('2014 Quote Calculator'!$E490=$CF$6,'2014 Quote Calculator'!$E490=$CG$6,'2014 Quote Calculator'!$E490=$CH$6,'2014 Quote Calculator'!$E490=$CI$6),'2014 Quote Calculator'!$AB490,(1-$L490)*'2014 Quote Calculator'!$AB490)))</f>
        <v/>
      </c>
      <c r="S490" s="15" t="str">
        <f t="shared" si="140"/>
        <v/>
      </c>
      <c r="T490" s="15" t="str">
        <f>IF('2014 Quote Calculator'!$AD490="-","-",IF('2014 Quote Calculator'!$AD490="","",IF(OR('2014 Quote Calculator'!$G490=$CF$6,'2014 Quote Calculator'!$G490=$CG$6,'2014 Quote Calculator'!$G490=$CH$6,'2014 Quote Calculator'!$G490=$CI$6),'2014 Quote Calculator'!$AD490,(1-$L490)*'2014 Quote Calculator'!$AD490)))</f>
        <v/>
      </c>
      <c r="U490" s="15" t="str">
        <f t="shared" si="141"/>
        <v/>
      </c>
      <c r="V490" s="119"/>
      <c r="W490" s="18" t="str">
        <f t="shared" si="142"/>
        <v/>
      </c>
      <c r="X490" s="18" t="str">
        <f t="shared" si="143"/>
        <v/>
      </c>
      <c r="Y490" s="18"/>
      <c r="Z490" s="18"/>
      <c r="AA490" s="18" t="str">
        <f t="shared" si="146"/>
        <v/>
      </c>
      <c r="AB490" s="15" t="str">
        <f>IF($E490="","",IF($E490=$CL$6,"",IF($E490=$AG$6,LOOKUP($X490,$AF$7:$AF$25,$AG$7:$AG$25),IF($E490=$AH$6,LOOKUP($X490,$AF$7:$AF$25,$AH$7:$AH$25),IF($E490=$AI$6,LOOKUP($X490,$AF$7:$AF$25,$AI$7:$AI$25),IF($E490=$AJ$6,LOOKUP($X490,$AF$7:$AF$25,$AJ$7:$AJ$25),IF($E490=$BR$6,LOOKUP($X490,$AF$7:$AF$25,$BR$7:$BR$25),IF($E490=$BS$6,LOOKUP($X490,$AF$7:$AF$25,$BS$7:$BS$25),IF($E490=$BT$6,LOOKUP($X490,$AF$7:$AF$25,$BT$7:$BT$25),IF($E490=$BU$6,LOOKUP($X490,$AF$7:$AF$25,$BU$7:$BU$25),IF($E490=$BI$6,$BI$7,IF($E490=$AQ$6,LOOKUP($X490,$AF$7:$AF$25,$AQ$7:$AQ$25),IF($E490=$AR$6,LOOKUP($X490,$AF$7:$AF$25,$AR$7:$AR$25),IF($E490=$BV$6,LOOKUP($X490,$AF$7:$AF$25,$BV$7:$BV$25),IF($E490=$BW$6,LOOKUP($X490,$AF$7:$AF$25,$BW$7:$BW$25),IF($E490=$AU$6,LOOKUP($X490,$AF$7:$AF$25,$AU$7:$AU$25),IF($E490=$AV$6,LOOKUP($X490,$AF$7:$AF$25,$AV$7:$AV$25),IF($E490=$AK$6,LOOKUP($X490,$AF$7:$AF$25,$AK$7:$AK$25),IF($E490=$AL$6,LOOKUP($X490,$AF$7:$AF$25,$AL$7:$AL$25),IF($E490=$AM$6,LOOKUP($X490,$AF$7:$AF$25,$AM$7:$AM$25),IF($E490=$BJ$6,$BJ$7,IF($E490=#REF!,#REF!,IF($E490=$AN$6,$AN$7,IF($E490=$AW$6,LOOKUP($X490,$AF$7:$AF$25,$AW$7:$AW$25),IF($E490=$AX$6,LOOKUP($X490,$AF$7:$AF$25,$AX$7:$AX$25),IF($E490=$BD$6,$BD$7,IF($E490=$AY$6,LOOKUP($X490,$AF$7:$AF$25,$AY$7:$AY$25),IF($E490=$AZ$6,LOOKUP($X490,$AF$7:$AF$25,$AZ$7:$AZ$25),IF($E490=$BL$6,$BL$7,IF($E490=$AP$6,LOOKUP($X490,$AF$7:$AF$25,$AP$7:$AP$25),IF($E490=$BK$6,$BK$7,IF($E490=$CD$6,LOOKUP($X490,$AF$7:$AF$25,$CD$7:$CD$25),IF($E490=$BE$6,$BE$7,IF($E490=$BF$6,$BF$7,IF($E490=$BG$6,$BG$7,IF($E490=$CE$6,"based on duration",IF($E490=$CF$6,LOOKUP($X490,$AF$7:$AF$25,$CF$7:$CF$25),IF($E490=$CG$6,$CG$7,IF($E490=$CH$6,$CH$7,IF($E490=$CI$6,$CI$7,IF($E490=$BA$6,$BA$7,IF($E490=$BB$6,$BB$7,IF($E490=$BC$6,$BC$7,IF($E490=#REF!,#REF!,IF($E490=$CJ$6,$CJ$7,"TBD")))))))))))))))))))))))))))))))))))))))))))))</f>
        <v/>
      </c>
      <c r="AC490" s="15" t="str">
        <f t="shared" si="145"/>
        <v/>
      </c>
      <c r="AD490" s="15" t="str">
        <f>IF($G490="","",IF($G490=$CL$6,"",IF($G490=$AG$6,LOOKUP($Z490,$AF$7:$AF$25,$AG$7:$AG$25),IF($G490=$AH$6,LOOKUP($Z490,$AF$7:$AF$25,$AH$7:$AH$25),IF($G490=$AI$6,LOOKUP($Z490,$AF$7:$AF$25,$AI$7:$AI$25),IF($G490=$AJ$6,LOOKUP($Z490,$AF$7:$AF$25,$AJ$7:$AJ$25),IF($G490=$BR$6,LOOKUP($Z490,$AF$7:$AF$25,$BR$7:$BR$25),IF($G490=$BS$6,LOOKUP($Z490,$AF$7:$AF$25,$BS$7:$BS$25),IF($G490=$BT$6,LOOKUP($Z490,$AF$7:$AF$25,$BT$7:$BT$25),IF($G490=$BU$6,LOOKUP($Z490,$AF$7:$AF$25,$BU$7:$BU$25),IF($G490=$BI$6,$BI$7,IF($G490=$AQ$6,LOOKUP($Z490,$AF$7:$AF$25,$AQ$7:$AQ$25),IF($G490=$AR$6,LOOKUP($Z490,$AF$7:$AF$25,$AR$7:$AR$25),IF($G490=$BV$6,LOOKUP($Z490,$AF$7:$AF$25,$BV$7:$BV$25),IF($G490=$BW$6,LOOKUP($Z490,$AF$7:$AF$25,$BW$7:$BW$25),IF($G490=$AU$6,LOOKUP($Z490,$AF$7:$AF$25,$AU$7:$AU$25),IF($G490=$AV$6,LOOKUP($Z490,$AF$7:$AF$25,$AV$7:$AV$25),IF($G490=$AK$6,LOOKUP($Z490,$AF$7:$AF$25,$AK$7:$AK$25),IF($G490=$AL$6,LOOKUP($Z490,$AF$7:$AF$25,$AL$7:$AL$25),IF($G490=$AM$6,LOOKUP($Z490,$AF$7:$AF$25,$AM$7:$AM$25),IF($G490=$BJ$6,$BJ$7,IF($G490=#REF!,#REF!,IF($G490=$AN$6,$AN$7,IF($G490=$AW$6,LOOKUP($Z490,$AF$7:$AF$25,$AW$7:$AW$25),IF($G490=$AX$6,LOOKUP($Z490,$AF$7:$AF$25,$AX$7:$AX$25),IF($G490=$BD$6,$BD$7,IF($G490=$AY$6,LOOKUP($Z490,$AF$7:$AF$25,$AY$7:$AY$25),IF($G490=$AZ$6,LOOKUP($Z490,$AF$7:$AF$25,$AZ$7:$AZ$25),IF($G490=$BL$6,$BL$7,IF($G490=$AP$6,LOOKUP($Z490,$AF$7:$AF$25,$AP$7:$AP$25),IF($G490=$BK$6,$BK$7,IF($G490=$CD$6,LOOKUP($Z490,$AF$7:$AF$25,$CD$7:$CD$25),IF($G490=$BE$6,$BE$7,IF($G490=$BF$6,$BF$7,IF($G490=$BG$6,$BG$7,IF($G490=$CE$6,"based on duration",IF($G490=$CF$6,LOOKUP($Z490,$AF$7:$AF$25,$CF$7:$CF$25),IF($G490=$CG$6,$CG$7,IF($G490=$CH$6,$CH$7,IF($G490=$CI$6,$CI$7,IF($G490=$BA$6,$BA$7,IF($G490=$BB$6,$BB$7,IF($G490=$BC$6,$BC$7,IF($G490=#REF!,#REF!,IF($G490=$CJ$6,$CJ$7,"TBD")))))))))))))))))))))))))))))))))))))))))))))</f>
        <v/>
      </c>
      <c r="AE490" s="121"/>
      <c r="AF490" s="8"/>
      <c r="AG490" s="13"/>
      <c r="AH490" s="13"/>
      <c r="AI490" s="13"/>
      <c r="AJ490" s="13"/>
      <c r="AO490" s="13"/>
      <c r="BR490" s="13"/>
      <c r="BS490" s="122"/>
      <c r="BT490" s="122"/>
      <c r="BX490" s="13"/>
      <c r="BY490" s="122"/>
      <c r="BZ490" s="122"/>
      <c r="CO490" s="136"/>
      <c r="CP490" s="137"/>
    </row>
    <row r="491" spans="1:94" s="123" customFormat="1" ht="31.5" customHeight="1" x14ac:dyDescent="0.25">
      <c r="A491" s="118"/>
      <c r="B491" s="118"/>
      <c r="C491" s="118"/>
      <c r="D491" s="118"/>
      <c r="E491" s="118"/>
      <c r="F491" s="118"/>
      <c r="G491" s="118"/>
      <c r="H491" s="118"/>
      <c r="I491" s="18" t="str">
        <f t="shared" si="129"/>
        <v/>
      </c>
      <c r="J491" s="18" t="str">
        <f t="shared" si="130"/>
        <v/>
      </c>
      <c r="K491" s="118"/>
      <c r="L491" s="151"/>
      <c r="M491" s="151"/>
      <c r="N491" s="119"/>
      <c r="O491" s="120" t="str">
        <f t="shared" si="138"/>
        <v/>
      </c>
      <c r="P491" s="119"/>
      <c r="Q491" s="15" t="str">
        <f t="shared" si="139"/>
        <v/>
      </c>
      <c r="R491" s="15" t="str">
        <f>IF('2014 Quote Calculator'!$AB491="-","-",IF('2014 Quote Calculator'!$AB491="","",IF(OR('2014 Quote Calculator'!$E491=$CF$6,'2014 Quote Calculator'!$E491=$CG$6,'2014 Quote Calculator'!$E491=$CH$6,'2014 Quote Calculator'!$E491=$CI$6),'2014 Quote Calculator'!$AB491,(1-$L491)*'2014 Quote Calculator'!$AB491)))</f>
        <v/>
      </c>
      <c r="S491" s="15" t="str">
        <f t="shared" si="140"/>
        <v/>
      </c>
      <c r="T491" s="15" t="str">
        <f>IF('2014 Quote Calculator'!$AD491="-","-",IF('2014 Quote Calculator'!$AD491="","",IF(OR('2014 Quote Calculator'!$G491=$CF$6,'2014 Quote Calculator'!$G491=$CG$6,'2014 Quote Calculator'!$G491=$CH$6,'2014 Quote Calculator'!$G491=$CI$6),'2014 Quote Calculator'!$AD491,(1-$L491)*'2014 Quote Calculator'!$AD491)))</f>
        <v/>
      </c>
      <c r="U491" s="15" t="str">
        <f t="shared" si="141"/>
        <v/>
      </c>
      <c r="V491" s="119"/>
      <c r="W491" s="18" t="str">
        <f t="shared" si="142"/>
        <v/>
      </c>
      <c r="X491" s="18" t="str">
        <f t="shared" si="143"/>
        <v/>
      </c>
      <c r="Y491" s="18"/>
      <c r="Z491" s="18"/>
      <c r="AA491" s="18" t="str">
        <f t="shared" si="146"/>
        <v/>
      </c>
      <c r="AB491" s="15" t="str">
        <f>IF($E491="","",IF($E491=$CL$6,"",IF($E491=$AG$6,LOOKUP($X491,$AF$7:$AF$25,$AG$7:$AG$25),IF($E491=$AH$6,LOOKUP($X491,$AF$7:$AF$25,$AH$7:$AH$25),IF($E491=$AI$6,LOOKUP($X491,$AF$7:$AF$25,$AI$7:$AI$25),IF($E491=$AJ$6,LOOKUP($X491,$AF$7:$AF$25,$AJ$7:$AJ$25),IF($E491=$BR$6,LOOKUP($X491,$AF$7:$AF$25,$BR$7:$BR$25),IF($E491=$BS$6,LOOKUP($X491,$AF$7:$AF$25,$BS$7:$BS$25),IF($E491=$BT$6,LOOKUP($X491,$AF$7:$AF$25,$BT$7:$BT$25),IF($E491=$BU$6,LOOKUP($X491,$AF$7:$AF$25,$BU$7:$BU$25),IF($E491=$BI$6,$BI$7,IF($E491=$AQ$6,LOOKUP($X491,$AF$7:$AF$25,$AQ$7:$AQ$25),IF($E491=$AR$6,LOOKUP($X491,$AF$7:$AF$25,$AR$7:$AR$25),IF($E491=$BV$6,LOOKUP($X491,$AF$7:$AF$25,$BV$7:$BV$25),IF($E491=$BW$6,LOOKUP($X491,$AF$7:$AF$25,$BW$7:$BW$25),IF($E491=$AU$6,LOOKUP($X491,$AF$7:$AF$25,$AU$7:$AU$25),IF($E491=$AV$6,LOOKUP($X491,$AF$7:$AF$25,$AV$7:$AV$25),IF($E491=$AK$6,LOOKUP($X491,$AF$7:$AF$25,$AK$7:$AK$25),IF($E491=$AL$6,LOOKUP($X491,$AF$7:$AF$25,$AL$7:$AL$25),IF($E491=$AM$6,LOOKUP($X491,$AF$7:$AF$25,$AM$7:$AM$25),IF($E491=$BJ$6,$BJ$7,IF($E491=#REF!,#REF!,IF($E491=$AN$6,$AN$7,IF($E491=$AW$6,LOOKUP($X491,$AF$7:$AF$25,$AW$7:$AW$25),IF($E491=$AX$6,LOOKUP($X491,$AF$7:$AF$25,$AX$7:$AX$25),IF($E491=$BD$6,$BD$7,IF($E491=$AY$6,LOOKUP($X491,$AF$7:$AF$25,$AY$7:$AY$25),IF($E491=$AZ$6,LOOKUP($X491,$AF$7:$AF$25,$AZ$7:$AZ$25),IF($E491=$BL$6,$BL$7,IF($E491=$AP$6,LOOKUP($X491,$AF$7:$AF$25,$AP$7:$AP$25),IF($E491=$BK$6,$BK$7,IF($E491=$CD$6,LOOKUP($X491,$AF$7:$AF$25,$CD$7:$CD$25),IF($E491=$BE$6,$BE$7,IF($E491=$BF$6,$BF$7,IF($E491=$BG$6,$BG$7,IF($E491=$CE$6,"based on duration",IF($E491=$CF$6,LOOKUP($X491,$AF$7:$AF$25,$CF$7:$CF$25),IF($E491=$CG$6,$CG$7,IF($E491=$CH$6,$CH$7,IF($E491=$CI$6,$CI$7,IF($E491=$BA$6,$BA$7,IF($E491=$BB$6,$BB$7,IF($E491=$BC$6,$BC$7,IF($E491=#REF!,#REF!,IF($E491=$CJ$6,$CJ$7,"TBD")))))))))))))))))))))))))))))))))))))))))))))</f>
        <v/>
      </c>
      <c r="AC491" s="15" t="str">
        <f t="shared" si="145"/>
        <v/>
      </c>
      <c r="AD491" s="15" t="str">
        <f>IF($G491="","",IF($G491=$CL$6,"",IF($G491=$AG$6,LOOKUP($Z491,$AF$7:$AF$25,$AG$7:$AG$25),IF($G491=$AH$6,LOOKUP($Z491,$AF$7:$AF$25,$AH$7:$AH$25),IF($G491=$AI$6,LOOKUP($Z491,$AF$7:$AF$25,$AI$7:$AI$25),IF($G491=$AJ$6,LOOKUP($Z491,$AF$7:$AF$25,$AJ$7:$AJ$25),IF($G491=$BR$6,LOOKUP($Z491,$AF$7:$AF$25,$BR$7:$BR$25),IF($G491=$BS$6,LOOKUP($Z491,$AF$7:$AF$25,$BS$7:$BS$25),IF($G491=$BT$6,LOOKUP($Z491,$AF$7:$AF$25,$BT$7:$BT$25),IF($G491=$BU$6,LOOKUP($Z491,$AF$7:$AF$25,$BU$7:$BU$25),IF($G491=$BI$6,$BI$7,IF($G491=$AQ$6,LOOKUP($Z491,$AF$7:$AF$25,$AQ$7:$AQ$25),IF($G491=$AR$6,LOOKUP($Z491,$AF$7:$AF$25,$AR$7:$AR$25),IF($G491=$BV$6,LOOKUP($Z491,$AF$7:$AF$25,$BV$7:$BV$25),IF($G491=$BW$6,LOOKUP($Z491,$AF$7:$AF$25,$BW$7:$BW$25),IF($G491=$AU$6,LOOKUP($Z491,$AF$7:$AF$25,$AU$7:$AU$25),IF($G491=$AV$6,LOOKUP($Z491,$AF$7:$AF$25,$AV$7:$AV$25),IF($G491=$AK$6,LOOKUP($Z491,$AF$7:$AF$25,$AK$7:$AK$25),IF($G491=$AL$6,LOOKUP($Z491,$AF$7:$AF$25,$AL$7:$AL$25),IF($G491=$AM$6,LOOKUP($Z491,$AF$7:$AF$25,$AM$7:$AM$25),IF($G491=$BJ$6,$BJ$7,IF($G491=#REF!,#REF!,IF($G491=$AN$6,$AN$7,IF($G491=$AW$6,LOOKUP($Z491,$AF$7:$AF$25,$AW$7:$AW$25),IF($G491=$AX$6,LOOKUP($Z491,$AF$7:$AF$25,$AX$7:$AX$25),IF($G491=$BD$6,$BD$7,IF($G491=$AY$6,LOOKUP($Z491,$AF$7:$AF$25,$AY$7:$AY$25),IF($G491=$AZ$6,LOOKUP($Z491,$AF$7:$AF$25,$AZ$7:$AZ$25),IF($G491=$BL$6,$BL$7,IF($G491=$AP$6,LOOKUP($Z491,$AF$7:$AF$25,$AP$7:$AP$25),IF($G491=$BK$6,$BK$7,IF($G491=$CD$6,LOOKUP($Z491,$AF$7:$AF$25,$CD$7:$CD$25),IF($G491=$BE$6,$BE$7,IF($G491=$BF$6,$BF$7,IF($G491=$BG$6,$BG$7,IF($G491=$CE$6,"based on duration",IF($G491=$CF$6,LOOKUP($Z491,$AF$7:$AF$25,$CF$7:$CF$25),IF($G491=$CG$6,$CG$7,IF($G491=$CH$6,$CH$7,IF($G491=$CI$6,$CI$7,IF($G491=$BA$6,$BA$7,IF($G491=$BB$6,$BB$7,IF($G491=$BC$6,$BC$7,IF($G491=#REF!,#REF!,IF($G491=$CJ$6,$CJ$7,"TBD")))))))))))))))))))))))))))))))))))))))))))))</f>
        <v/>
      </c>
      <c r="AE491" s="121"/>
      <c r="AF491" s="8"/>
      <c r="AG491" s="13"/>
      <c r="AH491" s="13"/>
      <c r="AI491" s="13"/>
      <c r="AJ491" s="13"/>
      <c r="AO491" s="13"/>
      <c r="BR491" s="13"/>
      <c r="BS491" s="122"/>
      <c r="BT491" s="122"/>
      <c r="BX491" s="13"/>
      <c r="BY491" s="122"/>
      <c r="BZ491" s="122"/>
      <c r="CO491" s="136"/>
      <c r="CP491" s="137"/>
    </row>
    <row r="492" spans="1:94" s="123" customFormat="1" ht="31.5" customHeight="1" x14ac:dyDescent="0.25">
      <c r="A492" s="118"/>
      <c r="B492" s="118"/>
      <c r="C492" s="118"/>
      <c r="D492" s="118"/>
      <c r="E492" s="118"/>
      <c r="F492" s="118"/>
      <c r="G492" s="118"/>
      <c r="H492" s="118"/>
      <c r="I492" s="18" t="str">
        <f t="shared" si="129"/>
        <v/>
      </c>
      <c r="J492" s="18" t="str">
        <f t="shared" si="130"/>
        <v/>
      </c>
      <c r="K492" s="118"/>
      <c r="L492" s="151"/>
      <c r="M492" s="151"/>
      <c r="N492" s="119"/>
      <c r="O492" s="120" t="str">
        <f t="shared" si="138"/>
        <v/>
      </c>
      <c r="P492" s="119"/>
      <c r="Q492" s="15" t="str">
        <f t="shared" si="139"/>
        <v/>
      </c>
      <c r="R492" s="15" t="str">
        <f>IF('2014 Quote Calculator'!$AB492="-","-",IF('2014 Quote Calculator'!$AB492="","",IF(OR('2014 Quote Calculator'!$E492=$CF$6,'2014 Quote Calculator'!$E492=$CG$6,'2014 Quote Calculator'!$E492=$CH$6,'2014 Quote Calculator'!$E492=$CI$6),'2014 Quote Calculator'!$AB492,(1-$L492)*'2014 Quote Calculator'!$AB492)))</f>
        <v/>
      </c>
      <c r="S492" s="15" t="str">
        <f t="shared" si="140"/>
        <v/>
      </c>
      <c r="T492" s="15" t="str">
        <f>IF('2014 Quote Calculator'!$AD492="-","-",IF('2014 Quote Calculator'!$AD492="","",IF(OR('2014 Quote Calculator'!$G492=$CF$6,'2014 Quote Calculator'!$G492=$CG$6,'2014 Quote Calculator'!$G492=$CH$6,'2014 Quote Calculator'!$G492=$CI$6),'2014 Quote Calculator'!$AD492,(1-$L492)*'2014 Quote Calculator'!$AD492)))</f>
        <v/>
      </c>
      <c r="U492" s="15" t="str">
        <f t="shared" si="141"/>
        <v/>
      </c>
      <c r="V492" s="119"/>
      <c r="W492" s="18" t="str">
        <f t="shared" si="142"/>
        <v/>
      </c>
      <c r="X492" s="18" t="str">
        <f t="shared" si="143"/>
        <v/>
      </c>
      <c r="Y492" s="18"/>
      <c r="Z492" s="18"/>
      <c r="AA492" s="18" t="str">
        <f t="shared" si="146"/>
        <v/>
      </c>
      <c r="AB492" s="15" t="str">
        <f>IF($E492="","",IF($E492=$CL$6,"",IF($E492=$AG$6,LOOKUP($X492,$AF$7:$AF$25,$AG$7:$AG$25),IF($E492=$AH$6,LOOKUP($X492,$AF$7:$AF$25,$AH$7:$AH$25),IF($E492=$AI$6,LOOKUP($X492,$AF$7:$AF$25,$AI$7:$AI$25),IF($E492=$AJ$6,LOOKUP($X492,$AF$7:$AF$25,$AJ$7:$AJ$25),IF($E492=$BR$6,LOOKUP($X492,$AF$7:$AF$25,$BR$7:$BR$25),IF($E492=$BS$6,LOOKUP($X492,$AF$7:$AF$25,$BS$7:$BS$25),IF($E492=$BT$6,LOOKUP($X492,$AF$7:$AF$25,$BT$7:$BT$25),IF($E492=$BU$6,LOOKUP($X492,$AF$7:$AF$25,$BU$7:$BU$25),IF($E492=$BI$6,$BI$7,IF($E492=$AQ$6,LOOKUP($X492,$AF$7:$AF$25,$AQ$7:$AQ$25),IF($E492=$AR$6,LOOKUP($X492,$AF$7:$AF$25,$AR$7:$AR$25),IF($E492=$BV$6,LOOKUP($X492,$AF$7:$AF$25,$BV$7:$BV$25),IF($E492=$BW$6,LOOKUP($X492,$AF$7:$AF$25,$BW$7:$BW$25),IF($E492=$AU$6,LOOKUP($X492,$AF$7:$AF$25,$AU$7:$AU$25),IF($E492=$AV$6,LOOKUP($X492,$AF$7:$AF$25,$AV$7:$AV$25),IF($E492=$AK$6,LOOKUP($X492,$AF$7:$AF$25,$AK$7:$AK$25),IF($E492=$AL$6,LOOKUP($X492,$AF$7:$AF$25,$AL$7:$AL$25),IF($E492=$AM$6,LOOKUP($X492,$AF$7:$AF$25,$AM$7:$AM$25),IF($E492=$BJ$6,$BJ$7,IF($E492=#REF!,#REF!,IF($E492=$AN$6,$AN$7,IF($E492=$AW$6,LOOKUP($X492,$AF$7:$AF$25,$AW$7:$AW$25),IF($E492=$AX$6,LOOKUP($X492,$AF$7:$AF$25,$AX$7:$AX$25),IF($E492=$BD$6,$BD$7,IF($E492=$AY$6,LOOKUP($X492,$AF$7:$AF$25,$AY$7:$AY$25),IF($E492=$AZ$6,LOOKUP($X492,$AF$7:$AF$25,$AZ$7:$AZ$25),IF($E492=$BL$6,$BL$7,IF($E492=$AP$6,LOOKUP($X492,$AF$7:$AF$25,$AP$7:$AP$25),IF($E492=$BK$6,$BK$7,IF($E492=$CD$6,LOOKUP($X492,$AF$7:$AF$25,$CD$7:$CD$25),IF($E492=$BE$6,$BE$7,IF($E492=$BF$6,$BF$7,IF($E492=$BG$6,$BG$7,IF($E492=$CE$6,"based on duration",IF($E492=$CF$6,LOOKUP($X492,$AF$7:$AF$25,$CF$7:$CF$25),IF($E492=$CG$6,$CG$7,IF($E492=$CH$6,$CH$7,IF($E492=$CI$6,$CI$7,IF($E492=$BA$6,$BA$7,IF($E492=$BB$6,$BB$7,IF($E492=$BC$6,$BC$7,IF($E492=#REF!,#REF!,IF($E492=$CJ$6,$CJ$7,"TBD")))))))))))))))))))))))))))))))))))))))))))))</f>
        <v/>
      </c>
      <c r="AC492" s="15" t="str">
        <f t="shared" si="145"/>
        <v/>
      </c>
      <c r="AD492" s="15" t="str">
        <f>IF($G492="","",IF($G492=$CL$6,"",IF($G492=$AG$6,LOOKUP($Z492,$AF$7:$AF$25,$AG$7:$AG$25),IF($G492=$AH$6,LOOKUP($Z492,$AF$7:$AF$25,$AH$7:$AH$25),IF($G492=$AI$6,LOOKUP($Z492,$AF$7:$AF$25,$AI$7:$AI$25),IF($G492=$AJ$6,LOOKUP($Z492,$AF$7:$AF$25,$AJ$7:$AJ$25),IF($G492=$BR$6,LOOKUP($Z492,$AF$7:$AF$25,$BR$7:$BR$25),IF($G492=$BS$6,LOOKUP($Z492,$AF$7:$AF$25,$BS$7:$BS$25),IF($G492=$BT$6,LOOKUP($Z492,$AF$7:$AF$25,$BT$7:$BT$25),IF($G492=$BU$6,LOOKUP($Z492,$AF$7:$AF$25,$BU$7:$BU$25),IF($G492=$BI$6,$BI$7,IF($G492=$AQ$6,LOOKUP($Z492,$AF$7:$AF$25,$AQ$7:$AQ$25),IF($G492=$AR$6,LOOKUP($Z492,$AF$7:$AF$25,$AR$7:$AR$25),IF($G492=$BV$6,LOOKUP($Z492,$AF$7:$AF$25,$BV$7:$BV$25),IF($G492=$BW$6,LOOKUP($Z492,$AF$7:$AF$25,$BW$7:$BW$25),IF($G492=$AU$6,LOOKUP($Z492,$AF$7:$AF$25,$AU$7:$AU$25),IF($G492=$AV$6,LOOKUP($Z492,$AF$7:$AF$25,$AV$7:$AV$25),IF($G492=$AK$6,LOOKUP($Z492,$AF$7:$AF$25,$AK$7:$AK$25),IF($G492=$AL$6,LOOKUP($Z492,$AF$7:$AF$25,$AL$7:$AL$25),IF($G492=$AM$6,LOOKUP($Z492,$AF$7:$AF$25,$AM$7:$AM$25),IF($G492=$BJ$6,$BJ$7,IF($G492=#REF!,#REF!,IF($G492=$AN$6,$AN$7,IF($G492=$AW$6,LOOKUP($Z492,$AF$7:$AF$25,$AW$7:$AW$25),IF($G492=$AX$6,LOOKUP($Z492,$AF$7:$AF$25,$AX$7:$AX$25),IF($G492=$BD$6,$BD$7,IF($G492=$AY$6,LOOKUP($Z492,$AF$7:$AF$25,$AY$7:$AY$25),IF($G492=$AZ$6,LOOKUP($Z492,$AF$7:$AF$25,$AZ$7:$AZ$25),IF($G492=$BL$6,$BL$7,IF($G492=$AP$6,LOOKUP($Z492,$AF$7:$AF$25,$AP$7:$AP$25),IF($G492=$BK$6,$BK$7,IF($G492=$CD$6,LOOKUP($Z492,$AF$7:$AF$25,$CD$7:$CD$25),IF($G492=$BE$6,$BE$7,IF($G492=$BF$6,$BF$7,IF($G492=$BG$6,$BG$7,IF($G492=$CE$6,"based on duration",IF($G492=$CF$6,LOOKUP($Z492,$AF$7:$AF$25,$CF$7:$CF$25),IF($G492=$CG$6,$CG$7,IF($G492=$CH$6,$CH$7,IF($G492=$CI$6,$CI$7,IF($G492=$BA$6,$BA$7,IF($G492=$BB$6,$BB$7,IF($G492=$BC$6,$BC$7,IF($G492=#REF!,#REF!,IF($G492=$CJ$6,$CJ$7,"TBD")))))))))))))))))))))))))))))))))))))))))))))</f>
        <v/>
      </c>
      <c r="AE492" s="121"/>
      <c r="AF492" s="8"/>
      <c r="AG492" s="13"/>
      <c r="AH492" s="13"/>
      <c r="AI492" s="13"/>
      <c r="AJ492" s="13"/>
      <c r="AO492" s="13"/>
      <c r="BR492" s="13"/>
      <c r="BS492" s="122"/>
      <c r="BT492" s="122"/>
      <c r="BX492" s="13"/>
      <c r="BY492" s="122"/>
      <c r="BZ492" s="122"/>
      <c r="CO492" s="136"/>
      <c r="CP492" s="137"/>
    </row>
    <row r="493" spans="1:94" s="123" customFormat="1" ht="31.5" customHeight="1" x14ac:dyDescent="0.25">
      <c r="A493" s="118"/>
      <c r="B493" s="118"/>
      <c r="C493" s="118"/>
      <c r="D493" s="118"/>
      <c r="E493" s="118"/>
      <c r="F493" s="118"/>
      <c r="G493" s="118"/>
      <c r="H493" s="118"/>
      <c r="I493" s="18" t="str">
        <f t="shared" si="129"/>
        <v/>
      </c>
      <c r="J493" s="18" t="str">
        <f t="shared" si="130"/>
        <v/>
      </c>
      <c r="K493" s="118"/>
      <c r="L493" s="151"/>
      <c r="M493" s="151"/>
      <c r="N493" s="119"/>
      <c r="O493" s="120" t="str">
        <f t="shared" si="138"/>
        <v/>
      </c>
      <c r="P493" s="119"/>
      <c r="Q493" s="15" t="str">
        <f t="shared" si="139"/>
        <v/>
      </c>
      <c r="R493" s="15" t="str">
        <f>IF('2014 Quote Calculator'!$AB493="-","-",IF('2014 Quote Calculator'!$AB493="","",IF(OR('2014 Quote Calculator'!$E493=$CF$6,'2014 Quote Calculator'!$E493=$CG$6,'2014 Quote Calculator'!$E493=$CH$6,'2014 Quote Calculator'!$E493=$CI$6),'2014 Quote Calculator'!$AB493,(1-$L493)*'2014 Quote Calculator'!$AB493)))</f>
        <v/>
      </c>
      <c r="S493" s="15" t="str">
        <f t="shared" si="140"/>
        <v/>
      </c>
      <c r="T493" s="15" t="str">
        <f>IF('2014 Quote Calculator'!$AD493="-","-",IF('2014 Quote Calculator'!$AD493="","",IF(OR('2014 Quote Calculator'!$G493=$CF$6,'2014 Quote Calculator'!$G493=$CG$6,'2014 Quote Calculator'!$G493=$CH$6,'2014 Quote Calculator'!$G493=$CI$6),'2014 Quote Calculator'!$AD493,(1-$L493)*'2014 Quote Calculator'!$AD493)))</f>
        <v/>
      </c>
      <c r="U493" s="15" t="str">
        <f t="shared" si="141"/>
        <v/>
      </c>
      <c r="V493" s="119"/>
      <c r="W493" s="18" t="str">
        <f t="shared" si="142"/>
        <v/>
      </c>
      <c r="X493" s="18" t="str">
        <f t="shared" si="143"/>
        <v/>
      </c>
      <c r="Y493" s="18"/>
      <c r="Z493" s="18"/>
      <c r="AA493" s="18" t="str">
        <f t="shared" si="146"/>
        <v/>
      </c>
      <c r="AB493" s="15" t="str">
        <f>IF($E493="","",IF($E493=$CL$6,"",IF($E493=$AG$6,LOOKUP($X493,$AF$7:$AF$25,$AG$7:$AG$25),IF($E493=$AH$6,LOOKUP($X493,$AF$7:$AF$25,$AH$7:$AH$25),IF($E493=$AI$6,LOOKUP($X493,$AF$7:$AF$25,$AI$7:$AI$25),IF($E493=$AJ$6,LOOKUP($X493,$AF$7:$AF$25,$AJ$7:$AJ$25),IF($E493=$BR$6,LOOKUP($X493,$AF$7:$AF$25,$BR$7:$BR$25),IF($E493=$BS$6,LOOKUP($X493,$AF$7:$AF$25,$BS$7:$BS$25),IF($E493=$BT$6,LOOKUP($X493,$AF$7:$AF$25,$BT$7:$BT$25),IF($E493=$BU$6,LOOKUP($X493,$AF$7:$AF$25,$BU$7:$BU$25),IF($E493=$BI$6,$BI$7,IF($E493=$AQ$6,LOOKUP($X493,$AF$7:$AF$25,$AQ$7:$AQ$25),IF($E493=$AR$6,LOOKUP($X493,$AF$7:$AF$25,$AR$7:$AR$25),IF($E493=$BV$6,LOOKUP($X493,$AF$7:$AF$25,$BV$7:$BV$25),IF($E493=$BW$6,LOOKUP($X493,$AF$7:$AF$25,$BW$7:$BW$25),IF($E493=$AU$6,LOOKUP($X493,$AF$7:$AF$25,$AU$7:$AU$25),IF($E493=$AV$6,LOOKUP($X493,$AF$7:$AF$25,$AV$7:$AV$25),IF($E493=$AK$6,LOOKUP($X493,$AF$7:$AF$25,$AK$7:$AK$25),IF($E493=$AL$6,LOOKUP($X493,$AF$7:$AF$25,$AL$7:$AL$25),IF($E493=$AM$6,LOOKUP($X493,$AF$7:$AF$25,$AM$7:$AM$25),IF($E493=$BJ$6,$BJ$7,IF($E493=#REF!,#REF!,IF($E493=$AN$6,$AN$7,IF($E493=$AW$6,LOOKUP($X493,$AF$7:$AF$25,$AW$7:$AW$25),IF($E493=$AX$6,LOOKUP($X493,$AF$7:$AF$25,$AX$7:$AX$25),IF($E493=$BD$6,$BD$7,IF($E493=$AY$6,LOOKUP($X493,$AF$7:$AF$25,$AY$7:$AY$25),IF($E493=$AZ$6,LOOKUP($X493,$AF$7:$AF$25,$AZ$7:$AZ$25),IF($E493=$BL$6,$BL$7,IF($E493=$AP$6,LOOKUP($X493,$AF$7:$AF$25,$AP$7:$AP$25),IF($E493=$BK$6,$BK$7,IF($E493=$CD$6,LOOKUP($X493,$AF$7:$AF$25,$CD$7:$CD$25),IF($E493=$BE$6,$BE$7,IF($E493=$BF$6,$BF$7,IF($E493=$BG$6,$BG$7,IF($E493=$CE$6,"based on duration",IF($E493=$CF$6,LOOKUP($X493,$AF$7:$AF$25,$CF$7:$CF$25),IF($E493=$CG$6,$CG$7,IF($E493=$CH$6,$CH$7,IF($E493=$CI$6,$CI$7,IF($E493=$BA$6,$BA$7,IF($E493=$BB$6,$BB$7,IF($E493=$BC$6,$BC$7,IF($E493=#REF!,#REF!,IF($E493=$CJ$6,$CJ$7,"TBD")))))))))))))))))))))))))))))))))))))))))))))</f>
        <v/>
      </c>
      <c r="AC493" s="15" t="str">
        <f t="shared" si="145"/>
        <v/>
      </c>
      <c r="AD493" s="15" t="str">
        <f>IF($G493="","",IF($G493=$CL$6,"",IF($G493=$AG$6,LOOKUP($Z493,$AF$7:$AF$25,$AG$7:$AG$25),IF($G493=$AH$6,LOOKUP($Z493,$AF$7:$AF$25,$AH$7:$AH$25),IF($G493=$AI$6,LOOKUP($Z493,$AF$7:$AF$25,$AI$7:$AI$25),IF($G493=$AJ$6,LOOKUP($Z493,$AF$7:$AF$25,$AJ$7:$AJ$25),IF($G493=$BR$6,LOOKUP($Z493,$AF$7:$AF$25,$BR$7:$BR$25),IF($G493=$BS$6,LOOKUP($Z493,$AF$7:$AF$25,$BS$7:$BS$25),IF($G493=$BT$6,LOOKUP($Z493,$AF$7:$AF$25,$BT$7:$BT$25),IF($G493=$BU$6,LOOKUP($Z493,$AF$7:$AF$25,$BU$7:$BU$25),IF($G493=$BI$6,$BI$7,IF($G493=$AQ$6,LOOKUP($Z493,$AF$7:$AF$25,$AQ$7:$AQ$25),IF($G493=$AR$6,LOOKUP($Z493,$AF$7:$AF$25,$AR$7:$AR$25),IF($G493=$BV$6,LOOKUP($Z493,$AF$7:$AF$25,$BV$7:$BV$25),IF($G493=$BW$6,LOOKUP($Z493,$AF$7:$AF$25,$BW$7:$BW$25),IF($G493=$AU$6,LOOKUP($Z493,$AF$7:$AF$25,$AU$7:$AU$25),IF($G493=$AV$6,LOOKUP($Z493,$AF$7:$AF$25,$AV$7:$AV$25),IF($G493=$AK$6,LOOKUP($Z493,$AF$7:$AF$25,$AK$7:$AK$25),IF($G493=$AL$6,LOOKUP($Z493,$AF$7:$AF$25,$AL$7:$AL$25),IF($G493=$AM$6,LOOKUP($Z493,$AF$7:$AF$25,$AM$7:$AM$25),IF($G493=$BJ$6,$BJ$7,IF($G493=#REF!,#REF!,IF($G493=$AN$6,$AN$7,IF($G493=$AW$6,LOOKUP($Z493,$AF$7:$AF$25,$AW$7:$AW$25),IF($G493=$AX$6,LOOKUP($Z493,$AF$7:$AF$25,$AX$7:$AX$25),IF($G493=$BD$6,$BD$7,IF($G493=$AY$6,LOOKUP($Z493,$AF$7:$AF$25,$AY$7:$AY$25),IF($G493=$AZ$6,LOOKUP($Z493,$AF$7:$AF$25,$AZ$7:$AZ$25),IF($G493=$BL$6,$BL$7,IF($G493=$AP$6,LOOKUP($Z493,$AF$7:$AF$25,$AP$7:$AP$25),IF($G493=$BK$6,$BK$7,IF($G493=$CD$6,LOOKUP($Z493,$AF$7:$AF$25,$CD$7:$CD$25),IF($G493=$BE$6,$BE$7,IF($G493=$BF$6,$BF$7,IF($G493=$BG$6,$BG$7,IF($G493=$CE$6,"based on duration",IF($G493=$CF$6,LOOKUP($Z493,$AF$7:$AF$25,$CF$7:$CF$25),IF($G493=$CG$6,$CG$7,IF($G493=$CH$6,$CH$7,IF($G493=$CI$6,$CI$7,IF($G493=$BA$6,$BA$7,IF($G493=$BB$6,$BB$7,IF($G493=$BC$6,$BC$7,IF($G493=#REF!,#REF!,IF($G493=$CJ$6,$CJ$7,"TBD")))))))))))))))))))))))))))))))))))))))))))))</f>
        <v/>
      </c>
      <c r="AE493" s="121"/>
      <c r="AF493" s="8"/>
      <c r="AG493" s="13"/>
      <c r="AH493" s="13"/>
      <c r="AI493" s="13"/>
      <c r="AJ493" s="13"/>
      <c r="AO493" s="13"/>
      <c r="BR493" s="13"/>
      <c r="BS493" s="122"/>
      <c r="BT493" s="122"/>
      <c r="BX493" s="13"/>
      <c r="BY493" s="122"/>
      <c r="BZ493" s="122"/>
      <c r="CO493" s="136"/>
      <c r="CP493" s="137"/>
    </row>
    <row r="494" spans="1:94" s="123" customFormat="1" x14ac:dyDescent="0.25">
      <c r="A494" s="118"/>
      <c r="B494" s="118"/>
      <c r="C494" s="118"/>
      <c r="D494" s="118"/>
      <c r="E494" s="118"/>
      <c r="F494" s="118"/>
      <c r="G494" s="118"/>
      <c r="H494" s="118"/>
      <c r="I494" s="18" t="str">
        <f t="shared" si="129"/>
        <v/>
      </c>
      <c r="J494" s="18" t="str">
        <f t="shared" si="130"/>
        <v/>
      </c>
      <c r="K494" s="118"/>
      <c r="L494" s="151"/>
      <c r="M494" s="151"/>
      <c r="N494" s="119"/>
      <c r="O494" s="120" t="str">
        <f t="shared" si="138"/>
        <v/>
      </c>
      <c r="P494" s="119"/>
      <c r="Q494" s="15" t="str">
        <f t="shared" si="139"/>
        <v/>
      </c>
      <c r="R494" s="15" t="str">
        <f>IF('2014 Quote Calculator'!$AB494="-","-",IF('2014 Quote Calculator'!$AB494="","",IF(OR('2014 Quote Calculator'!$E494=$CF$6,'2014 Quote Calculator'!$E494=$CG$6,'2014 Quote Calculator'!$E494=$CH$6,'2014 Quote Calculator'!$E494=$CI$6),'2014 Quote Calculator'!$AB494,(1-$L494)*'2014 Quote Calculator'!$AB494)))</f>
        <v/>
      </c>
      <c r="S494" s="15" t="str">
        <f t="shared" si="140"/>
        <v/>
      </c>
      <c r="T494" s="15" t="str">
        <f>IF('2014 Quote Calculator'!$AD494="-","-",IF('2014 Quote Calculator'!$AD494="","",IF(OR('2014 Quote Calculator'!$G494=$CF$6,'2014 Quote Calculator'!$G494=$CG$6,'2014 Quote Calculator'!$G494=$CH$6,'2014 Quote Calculator'!$G494=$CI$6),'2014 Quote Calculator'!$AD494,(1-$L494)*'2014 Quote Calculator'!$AD494)))</f>
        <v/>
      </c>
      <c r="U494" s="15" t="str">
        <f t="shared" si="141"/>
        <v/>
      </c>
      <c r="V494" s="119"/>
      <c r="W494" s="18" t="str">
        <f t="shared" si="142"/>
        <v/>
      </c>
      <c r="X494" s="18" t="str">
        <f t="shared" si="143"/>
        <v/>
      </c>
      <c r="Y494" s="18"/>
      <c r="Z494" s="18"/>
      <c r="AA494" s="18" t="str">
        <f t="shared" si="146"/>
        <v/>
      </c>
      <c r="AB494" s="15" t="str">
        <f>IF($E494="","",IF($E494=$CL$6,"",IF($E494=$AG$6,LOOKUP($X494,$AF$7:$AF$25,$AG$7:$AG$25),IF($E494=$AH$6,LOOKUP($X494,$AF$7:$AF$25,$AH$7:$AH$25),IF($E494=$AI$6,LOOKUP($X494,$AF$7:$AF$25,$AI$7:$AI$25),IF($E494=$AJ$6,LOOKUP($X494,$AF$7:$AF$25,$AJ$7:$AJ$25),IF($E494=$BR$6,LOOKUP($X494,$AF$7:$AF$25,$BR$7:$BR$25),IF($E494=$BS$6,LOOKUP($X494,$AF$7:$AF$25,$BS$7:$BS$25),IF($E494=$BT$6,LOOKUP($X494,$AF$7:$AF$25,$BT$7:$BT$25),IF($E494=$BU$6,LOOKUP($X494,$AF$7:$AF$25,$BU$7:$BU$25),IF($E494=$BI$6,$BI$7,IF($E494=$AQ$6,LOOKUP($X494,$AF$7:$AF$25,$AQ$7:$AQ$25),IF($E494=$AR$6,LOOKUP($X494,$AF$7:$AF$25,$AR$7:$AR$25),IF($E494=$BV$6,LOOKUP($X494,$AF$7:$AF$25,$BV$7:$BV$25),IF($E494=$BW$6,LOOKUP($X494,$AF$7:$AF$25,$BW$7:$BW$25),IF($E494=$AU$6,LOOKUP($X494,$AF$7:$AF$25,$AU$7:$AU$25),IF($E494=$AV$6,LOOKUP($X494,$AF$7:$AF$25,$AV$7:$AV$25),IF($E494=$AK$6,LOOKUP($X494,$AF$7:$AF$25,$AK$7:$AK$25),IF($E494=$AL$6,LOOKUP($X494,$AF$7:$AF$25,$AL$7:$AL$25),IF($E494=$AM$6,LOOKUP($X494,$AF$7:$AF$25,$AM$7:$AM$25),IF($E494=$BJ$6,$BJ$7,IF($E494=#REF!,#REF!,IF($E494=$AN$6,$AN$7,IF($E494=$AW$6,LOOKUP($X494,$AF$7:$AF$25,$AW$7:$AW$25),IF($E494=$AX$6,LOOKUP($X494,$AF$7:$AF$25,$AX$7:$AX$25),IF($E494=$BD$6,$BD$7,IF($E494=$AY$6,LOOKUP($X494,$AF$7:$AF$25,$AY$7:$AY$25),IF($E494=$AZ$6,LOOKUP($X494,$AF$7:$AF$25,$AZ$7:$AZ$25),IF($E494=$BL$6,$BL$7,IF($E494=$AP$6,LOOKUP($X494,$AF$7:$AF$25,$AP$7:$AP$25),IF($E494=$BK$6,$BK$7,IF($E494=$CD$6,LOOKUP($X494,$AF$7:$AF$25,$CD$7:$CD$25),IF($E494=$BE$6,$BE$7,IF($E494=$BF$6,$BF$7,IF($E494=$BG$6,$BG$7,IF($E494=$CE$6,"based on duration",IF($E494=$CF$6,LOOKUP($X494,$AF$7:$AF$25,$CF$7:$CF$25),IF($E494=$CG$6,$CG$7,IF($E494=$CH$6,$CH$7,IF($E494=$CI$6,$CI$7,IF($E494=$BA$6,$BA$7,IF($E494=$BB$6,$BB$7,IF($E494=$BC$6,$BC$7,IF($E494=#REF!,#REF!,IF($E494=$CJ$6,$CJ$7,"TBD")))))))))))))))))))))))))))))))))))))))))))))</f>
        <v/>
      </c>
      <c r="AC494" s="15" t="str">
        <f t="shared" si="145"/>
        <v/>
      </c>
      <c r="AD494" s="15" t="str">
        <f>IF($G494="","",IF($G494=$CL$6,"",IF($G494=$AG$6,LOOKUP($Z494,$AF$7:$AF$25,$AG$7:$AG$25),IF($G494=$AH$6,LOOKUP($Z494,$AF$7:$AF$25,$AH$7:$AH$25),IF($G494=$AI$6,LOOKUP($Z494,$AF$7:$AF$25,$AI$7:$AI$25),IF($G494=$AJ$6,LOOKUP($Z494,$AF$7:$AF$25,$AJ$7:$AJ$25),IF($G494=$BR$6,LOOKUP($Z494,$AF$7:$AF$25,$BR$7:$BR$25),IF($G494=$BS$6,LOOKUP($Z494,$AF$7:$AF$25,$BS$7:$BS$25),IF($G494=$BT$6,LOOKUP($Z494,$AF$7:$AF$25,$BT$7:$BT$25),IF($G494=$BU$6,LOOKUP($Z494,$AF$7:$AF$25,$BU$7:$BU$25),IF($G494=$BI$6,$BI$7,IF($G494=$AQ$6,LOOKUP($Z494,$AF$7:$AF$25,$AQ$7:$AQ$25),IF($G494=$AR$6,LOOKUP($Z494,$AF$7:$AF$25,$AR$7:$AR$25),IF($G494=$BV$6,LOOKUP($Z494,$AF$7:$AF$25,$BV$7:$BV$25),IF($G494=$BW$6,LOOKUP($Z494,$AF$7:$AF$25,$BW$7:$BW$25),IF($G494=$AU$6,LOOKUP($Z494,$AF$7:$AF$25,$AU$7:$AU$25),IF($G494=$AV$6,LOOKUP($Z494,$AF$7:$AF$25,$AV$7:$AV$25),IF($G494=$AK$6,LOOKUP($Z494,$AF$7:$AF$25,$AK$7:$AK$25),IF($G494=$AL$6,LOOKUP($Z494,$AF$7:$AF$25,$AL$7:$AL$25),IF($G494=$AM$6,LOOKUP($Z494,$AF$7:$AF$25,$AM$7:$AM$25),IF($G494=$BJ$6,$BJ$7,IF($G494=#REF!,#REF!,IF($G494=$AN$6,$AN$7,IF($G494=$AW$6,LOOKUP($Z494,$AF$7:$AF$25,$AW$7:$AW$25),IF($G494=$AX$6,LOOKUP($Z494,$AF$7:$AF$25,$AX$7:$AX$25),IF($G494=$BD$6,$BD$7,IF($G494=$AY$6,LOOKUP($Z494,$AF$7:$AF$25,$AY$7:$AY$25),IF($G494=$AZ$6,LOOKUP($Z494,$AF$7:$AF$25,$AZ$7:$AZ$25),IF($G494=$BL$6,$BL$7,IF($G494=$AP$6,LOOKUP($Z494,$AF$7:$AF$25,$AP$7:$AP$25),IF($G494=$BK$6,$BK$7,IF($G494=$CD$6,LOOKUP($Z494,$AF$7:$AF$25,$CD$7:$CD$25),IF($G494=$BE$6,$BE$7,IF($G494=$BF$6,$BF$7,IF($G494=$BG$6,$BG$7,IF($G494=$CE$6,"based on duration",IF($G494=$CF$6,LOOKUP($Z494,$AF$7:$AF$25,$CF$7:$CF$25),IF($G494=$CG$6,$CG$7,IF($G494=$CH$6,$CH$7,IF($G494=$CI$6,$CI$7,IF($G494=$BA$6,$BA$7,IF($G494=$BB$6,$BB$7,IF($G494=$BC$6,$BC$7,IF($G494=#REF!,#REF!,IF($G494=$CJ$6,$CJ$7,"TBD")))))))))))))))))))))))))))))))))))))))))))))</f>
        <v/>
      </c>
      <c r="AE494" s="121"/>
      <c r="AF494" s="8"/>
      <c r="AG494" s="13"/>
      <c r="AH494" s="13"/>
      <c r="AI494" s="13"/>
      <c r="AJ494" s="13"/>
      <c r="AO494" s="13"/>
      <c r="BR494" s="13"/>
      <c r="BS494" s="122"/>
      <c r="BT494" s="122"/>
      <c r="BX494" s="13"/>
      <c r="BY494" s="122"/>
      <c r="BZ494" s="122"/>
      <c r="CO494" s="136"/>
      <c r="CP494" s="137"/>
    </row>
    <row r="495" spans="1:94" s="123" customFormat="1" x14ac:dyDescent="0.25">
      <c r="A495" s="118"/>
      <c r="B495" s="118"/>
      <c r="C495" s="118"/>
      <c r="D495" s="118"/>
      <c r="E495" s="118"/>
      <c r="F495" s="118"/>
      <c r="G495" s="118"/>
      <c r="H495" s="118"/>
      <c r="I495" s="18" t="str">
        <f t="shared" si="129"/>
        <v/>
      </c>
      <c r="J495" s="18" t="str">
        <f t="shared" si="130"/>
        <v/>
      </c>
      <c r="K495" s="118"/>
      <c r="L495" s="151"/>
      <c r="M495" s="151"/>
      <c r="N495" s="119"/>
      <c r="O495" s="120" t="str">
        <f t="shared" si="138"/>
        <v/>
      </c>
      <c r="P495" s="119"/>
      <c r="Q495" s="15" t="str">
        <f t="shared" si="139"/>
        <v/>
      </c>
      <c r="R495" s="15" t="str">
        <f>IF('2014 Quote Calculator'!$AB495="-","-",IF('2014 Quote Calculator'!$AB495="","",IF(OR('2014 Quote Calculator'!$E495=$CF$6,'2014 Quote Calculator'!$E495=$CG$6,'2014 Quote Calculator'!$E495=$CH$6,'2014 Quote Calculator'!$E495=$CI$6),'2014 Quote Calculator'!$AB495,(1-$L495)*'2014 Quote Calculator'!$AB495)))</f>
        <v/>
      </c>
      <c r="S495" s="15" t="str">
        <f t="shared" si="140"/>
        <v/>
      </c>
      <c r="T495" s="15" t="str">
        <f>IF('2014 Quote Calculator'!$AD495="-","-",IF('2014 Quote Calculator'!$AD495="","",IF(OR('2014 Quote Calculator'!$G495=$CF$6,'2014 Quote Calculator'!$G495=$CG$6,'2014 Quote Calculator'!$G495=$CH$6,'2014 Quote Calculator'!$G495=$CI$6),'2014 Quote Calculator'!$AD495,(1-$L495)*'2014 Quote Calculator'!$AD495)))</f>
        <v/>
      </c>
      <c r="U495" s="15" t="str">
        <f t="shared" si="141"/>
        <v/>
      </c>
      <c r="V495" s="119"/>
      <c r="W495" s="18" t="str">
        <f t="shared" si="142"/>
        <v/>
      </c>
      <c r="X495" s="18" t="str">
        <f t="shared" si="143"/>
        <v/>
      </c>
      <c r="Y495" s="18"/>
      <c r="Z495" s="18"/>
      <c r="AA495" s="18" t="str">
        <f t="shared" si="146"/>
        <v/>
      </c>
      <c r="AB495" s="15" t="str">
        <f>IF($E495="","",IF($E495=$CL$6,"",IF($E495=$AG$6,LOOKUP($X495,$AF$7:$AF$25,$AG$7:$AG$25),IF($E495=$AH$6,LOOKUP($X495,$AF$7:$AF$25,$AH$7:$AH$25),IF($E495=$AI$6,LOOKUP($X495,$AF$7:$AF$25,$AI$7:$AI$25),IF($E495=$AJ$6,LOOKUP($X495,$AF$7:$AF$25,$AJ$7:$AJ$25),IF($E495=$BR$6,LOOKUP($X495,$AF$7:$AF$25,$BR$7:$BR$25),IF($E495=$BS$6,LOOKUP($X495,$AF$7:$AF$25,$BS$7:$BS$25),IF($E495=$BT$6,LOOKUP($X495,$AF$7:$AF$25,$BT$7:$BT$25),IF($E495=$BU$6,LOOKUP($X495,$AF$7:$AF$25,$BU$7:$BU$25),IF($E495=$BI$6,$BI$7,IF($E495=$AQ$6,LOOKUP($X495,$AF$7:$AF$25,$AQ$7:$AQ$25),IF($E495=$AR$6,LOOKUP($X495,$AF$7:$AF$25,$AR$7:$AR$25),IF($E495=$BV$6,LOOKUP($X495,$AF$7:$AF$25,$BV$7:$BV$25),IF($E495=$BW$6,LOOKUP($X495,$AF$7:$AF$25,$BW$7:$BW$25),IF($E495=$AU$6,LOOKUP($X495,$AF$7:$AF$25,$AU$7:$AU$25),IF($E495=$AV$6,LOOKUP($X495,$AF$7:$AF$25,$AV$7:$AV$25),IF($E495=$AK$6,LOOKUP($X495,$AF$7:$AF$25,$AK$7:$AK$25),IF($E495=$AL$6,LOOKUP($X495,$AF$7:$AF$25,$AL$7:$AL$25),IF($E495=$AM$6,LOOKUP($X495,$AF$7:$AF$25,$AM$7:$AM$25),IF($E495=$BJ$6,$BJ$7,IF($E495=#REF!,#REF!,IF($E495=$AN$6,$AN$7,IF($E495=$AW$6,LOOKUP($X495,$AF$7:$AF$25,$AW$7:$AW$25),IF($E495=$AX$6,LOOKUP($X495,$AF$7:$AF$25,$AX$7:$AX$25),IF($E495=$BD$6,$BD$7,IF($E495=$AY$6,LOOKUP($X495,$AF$7:$AF$25,$AY$7:$AY$25),IF($E495=$AZ$6,LOOKUP($X495,$AF$7:$AF$25,$AZ$7:$AZ$25),IF($E495=$BL$6,$BL$7,IF($E495=$AP$6,LOOKUP($X495,$AF$7:$AF$25,$AP$7:$AP$25),IF($E495=$BK$6,$BK$7,IF($E495=$CD$6,LOOKUP($X495,$AF$7:$AF$25,$CD$7:$CD$25),IF($E495=$BE$6,$BE$7,IF($E495=$BF$6,$BF$7,IF($E495=$BG$6,$BG$7,IF($E495=$CE$6,"based on duration",IF($E495=$CF$6,LOOKUP($X495,$AF$7:$AF$25,$CF$7:$CF$25),IF($E495=$CG$6,$CG$7,IF($E495=$CH$6,$CH$7,IF($E495=$CI$6,$CI$7,IF($E495=$BA$6,$BA$7,IF($E495=$BB$6,$BB$7,IF($E495=$BC$6,$BC$7,IF($E495=#REF!,#REF!,IF($E495=$CJ$6,$CJ$7,"TBD")))))))))))))))))))))))))))))))))))))))))))))</f>
        <v/>
      </c>
      <c r="AC495" s="15" t="str">
        <f t="shared" si="145"/>
        <v/>
      </c>
      <c r="AD495" s="15" t="str">
        <f>IF($G495="","",IF($G495=$CL$6,"",IF($G495=$AG$6,LOOKUP($Z495,$AF$7:$AF$25,$AG$7:$AG$25),IF($G495=$AH$6,LOOKUP($Z495,$AF$7:$AF$25,$AH$7:$AH$25),IF($G495=$AI$6,LOOKUP($Z495,$AF$7:$AF$25,$AI$7:$AI$25),IF($G495=$AJ$6,LOOKUP($Z495,$AF$7:$AF$25,$AJ$7:$AJ$25),IF($G495=$BR$6,LOOKUP($Z495,$AF$7:$AF$25,$BR$7:$BR$25),IF($G495=$BS$6,LOOKUP($Z495,$AF$7:$AF$25,$BS$7:$BS$25),IF($G495=$BT$6,LOOKUP($Z495,$AF$7:$AF$25,$BT$7:$BT$25),IF($G495=$BU$6,LOOKUP($Z495,$AF$7:$AF$25,$BU$7:$BU$25),IF($G495=$BI$6,$BI$7,IF($G495=$AQ$6,LOOKUP($Z495,$AF$7:$AF$25,$AQ$7:$AQ$25),IF($G495=$AR$6,LOOKUP($Z495,$AF$7:$AF$25,$AR$7:$AR$25),IF($G495=$BV$6,LOOKUP($Z495,$AF$7:$AF$25,$BV$7:$BV$25),IF($G495=$BW$6,LOOKUP($Z495,$AF$7:$AF$25,$BW$7:$BW$25),IF($G495=$AU$6,LOOKUP($Z495,$AF$7:$AF$25,$AU$7:$AU$25),IF($G495=$AV$6,LOOKUP($Z495,$AF$7:$AF$25,$AV$7:$AV$25),IF($G495=$AK$6,LOOKUP($Z495,$AF$7:$AF$25,$AK$7:$AK$25),IF($G495=$AL$6,LOOKUP($Z495,$AF$7:$AF$25,$AL$7:$AL$25),IF($G495=$AM$6,LOOKUP($Z495,$AF$7:$AF$25,$AM$7:$AM$25),IF($G495=$BJ$6,$BJ$7,IF($G495=#REF!,#REF!,IF($G495=$AN$6,$AN$7,IF($G495=$AW$6,LOOKUP($Z495,$AF$7:$AF$25,$AW$7:$AW$25),IF($G495=$AX$6,LOOKUP($Z495,$AF$7:$AF$25,$AX$7:$AX$25),IF($G495=$BD$6,$BD$7,IF($G495=$AY$6,LOOKUP($Z495,$AF$7:$AF$25,$AY$7:$AY$25),IF($G495=$AZ$6,LOOKUP($Z495,$AF$7:$AF$25,$AZ$7:$AZ$25),IF($G495=$BL$6,$BL$7,IF($G495=$AP$6,LOOKUP($Z495,$AF$7:$AF$25,$AP$7:$AP$25),IF($G495=$BK$6,$BK$7,IF($G495=$CD$6,LOOKUP($Z495,$AF$7:$AF$25,$CD$7:$CD$25),IF($G495=$BE$6,$BE$7,IF($G495=$BF$6,$BF$7,IF($G495=$BG$6,$BG$7,IF($G495=$CE$6,"based on duration",IF($G495=$CF$6,LOOKUP($Z495,$AF$7:$AF$25,$CF$7:$CF$25),IF($G495=$CG$6,$CG$7,IF($G495=$CH$6,$CH$7,IF($G495=$CI$6,$CI$7,IF($G495=$BA$6,$BA$7,IF($G495=$BB$6,$BB$7,IF($G495=$BC$6,$BC$7,IF($G495=#REF!,#REF!,IF($G495=$CJ$6,$CJ$7,"TBD")))))))))))))))))))))))))))))))))))))))))))))</f>
        <v/>
      </c>
      <c r="AE495" s="121"/>
      <c r="AF495" s="8"/>
      <c r="AG495" s="13"/>
      <c r="AH495" s="13"/>
      <c r="AI495" s="13"/>
      <c r="AJ495" s="13"/>
      <c r="AO495" s="13"/>
      <c r="BR495" s="13"/>
      <c r="BS495" s="122"/>
      <c r="BT495" s="122"/>
      <c r="BX495" s="13"/>
      <c r="BY495" s="122"/>
      <c r="BZ495" s="122"/>
      <c r="CO495" s="136"/>
      <c r="CP495" s="137"/>
    </row>
    <row r="496" spans="1:94" s="123" customFormat="1" x14ac:dyDescent="0.25">
      <c r="A496" s="118"/>
      <c r="B496" s="118"/>
      <c r="C496" s="118"/>
      <c r="D496" s="118"/>
      <c r="E496" s="118"/>
      <c r="F496" s="118"/>
      <c r="G496" s="118"/>
      <c r="H496" s="118"/>
      <c r="I496" s="18" t="str">
        <f t="shared" si="129"/>
        <v/>
      </c>
      <c r="J496" s="18" t="str">
        <f t="shared" si="130"/>
        <v/>
      </c>
      <c r="K496" s="118"/>
      <c r="L496" s="151"/>
      <c r="M496" s="151"/>
      <c r="N496" s="119"/>
      <c r="O496" s="120" t="str">
        <f t="shared" si="138"/>
        <v/>
      </c>
      <c r="P496" s="119"/>
      <c r="Q496" s="15" t="str">
        <f t="shared" si="139"/>
        <v/>
      </c>
      <c r="R496" s="15" t="str">
        <f>IF('2014 Quote Calculator'!$AB496="-","-",IF('2014 Quote Calculator'!$AB496="","",IF(OR('2014 Quote Calculator'!$E496=$CF$6,'2014 Quote Calculator'!$E496=$CG$6,'2014 Quote Calculator'!$E496=$CH$6,'2014 Quote Calculator'!$E496=$CI$6),'2014 Quote Calculator'!$AB496,(1-$L496)*'2014 Quote Calculator'!$AB496)))</f>
        <v/>
      </c>
      <c r="S496" s="15" t="str">
        <f t="shared" si="140"/>
        <v/>
      </c>
      <c r="T496" s="15" t="str">
        <f>IF('2014 Quote Calculator'!$AD496="-","-",IF('2014 Quote Calculator'!$AD496="","",IF(OR('2014 Quote Calculator'!$G496=$CF$6,'2014 Quote Calculator'!$G496=$CG$6,'2014 Quote Calculator'!$G496=$CH$6,'2014 Quote Calculator'!$G496=$CI$6),'2014 Quote Calculator'!$AD496,(1-$L496)*'2014 Quote Calculator'!$AD496)))</f>
        <v/>
      </c>
      <c r="U496" s="15" t="str">
        <f t="shared" si="141"/>
        <v/>
      </c>
      <c r="V496" s="119"/>
      <c r="W496" s="18" t="str">
        <f t="shared" si="142"/>
        <v/>
      </c>
      <c r="X496" s="18" t="str">
        <f t="shared" si="143"/>
        <v/>
      </c>
      <c r="Y496" s="18"/>
      <c r="Z496" s="18"/>
      <c r="AA496" s="18" t="str">
        <f t="shared" si="146"/>
        <v/>
      </c>
      <c r="AB496" s="15" t="str">
        <f>IF($E496="","",IF($E496=$CL$6,"",IF($E496=$AG$6,LOOKUP($X496,$AF$7:$AF$25,$AG$7:$AG$25),IF($E496=$AH$6,LOOKUP($X496,$AF$7:$AF$25,$AH$7:$AH$25),IF($E496=$AI$6,LOOKUP($X496,$AF$7:$AF$25,$AI$7:$AI$25),IF($E496=$AJ$6,LOOKUP($X496,$AF$7:$AF$25,$AJ$7:$AJ$25),IF($E496=$BR$6,LOOKUP($X496,$AF$7:$AF$25,$BR$7:$BR$25),IF($E496=$BS$6,LOOKUP($X496,$AF$7:$AF$25,$BS$7:$BS$25),IF($E496=$BT$6,LOOKUP($X496,$AF$7:$AF$25,$BT$7:$BT$25),IF($E496=$BU$6,LOOKUP($X496,$AF$7:$AF$25,$BU$7:$BU$25),IF($E496=$BI$6,$BI$7,IF($E496=$AQ$6,LOOKUP($X496,$AF$7:$AF$25,$AQ$7:$AQ$25),IF($E496=$AR$6,LOOKUP($X496,$AF$7:$AF$25,$AR$7:$AR$25),IF($E496=$BV$6,LOOKUP($X496,$AF$7:$AF$25,$BV$7:$BV$25),IF($E496=$BW$6,LOOKUP($X496,$AF$7:$AF$25,$BW$7:$BW$25),IF($E496=$AU$6,LOOKUP($X496,$AF$7:$AF$25,$AU$7:$AU$25),IF($E496=$AV$6,LOOKUP($X496,$AF$7:$AF$25,$AV$7:$AV$25),IF($E496=$AK$6,LOOKUP($X496,$AF$7:$AF$25,$AK$7:$AK$25),IF($E496=$AL$6,LOOKUP($X496,$AF$7:$AF$25,$AL$7:$AL$25),IF($E496=$AM$6,LOOKUP($X496,$AF$7:$AF$25,$AM$7:$AM$25),IF($E496=$BJ$6,$BJ$7,IF($E496=#REF!,#REF!,IF($E496=$AN$6,$AN$7,IF($E496=$AW$6,LOOKUP($X496,$AF$7:$AF$25,$AW$7:$AW$25),IF($E496=$AX$6,LOOKUP($X496,$AF$7:$AF$25,$AX$7:$AX$25),IF($E496=$BD$6,$BD$7,IF($E496=$AY$6,LOOKUP($X496,$AF$7:$AF$25,$AY$7:$AY$25),IF($E496=$AZ$6,LOOKUP($X496,$AF$7:$AF$25,$AZ$7:$AZ$25),IF($E496=$BL$6,$BL$7,IF($E496=$AP$6,LOOKUP($X496,$AF$7:$AF$25,$AP$7:$AP$25),IF($E496=$BK$6,$BK$7,IF($E496=$CD$6,LOOKUP($X496,$AF$7:$AF$25,$CD$7:$CD$25),IF($E496=$BE$6,$BE$7,IF($E496=$BF$6,$BF$7,IF($E496=$BG$6,$BG$7,IF($E496=$CE$6,"based on duration",IF($E496=$CF$6,LOOKUP($X496,$AF$7:$AF$25,$CF$7:$CF$25),IF($E496=$CG$6,$CG$7,IF($E496=$CH$6,$CH$7,IF($E496=$CI$6,$CI$7,IF($E496=$BA$6,$BA$7,IF($E496=$BB$6,$BB$7,IF($E496=$BC$6,$BC$7,IF($E496=#REF!,#REF!,IF($E496=$CJ$6,$CJ$7,"TBD")))))))))))))))))))))))))))))))))))))))))))))</f>
        <v/>
      </c>
      <c r="AC496" s="15" t="str">
        <f t="shared" si="145"/>
        <v/>
      </c>
      <c r="AD496" s="15" t="str">
        <f>IF($G496="","",IF($G496=$CL$6,"",IF($G496=$AG$6,LOOKUP($Z496,$AF$7:$AF$25,$AG$7:$AG$25),IF($G496=$AH$6,LOOKUP($Z496,$AF$7:$AF$25,$AH$7:$AH$25),IF($G496=$AI$6,LOOKUP($Z496,$AF$7:$AF$25,$AI$7:$AI$25),IF($G496=$AJ$6,LOOKUP($Z496,$AF$7:$AF$25,$AJ$7:$AJ$25),IF($G496=$BR$6,LOOKUP($Z496,$AF$7:$AF$25,$BR$7:$BR$25),IF($G496=$BS$6,LOOKUP($Z496,$AF$7:$AF$25,$BS$7:$BS$25),IF($G496=$BT$6,LOOKUP($Z496,$AF$7:$AF$25,$BT$7:$BT$25),IF($G496=$BU$6,LOOKUP($Z496,$AF$7:$AF$25,$BU$7:$BU$25),IF($G496=$BI$6,$BI$7,IF($G496=$AQ$6,LOOKUP($Z496,$AF$7:$AF$25,$AQ$7:$AQ$25),IF($G496=$AR$6,LOOKUP($Z496,$AF$7:$AF$25,$AR$7:$AR$25),IF($G496=$BV$6,LOOKUP($Z496,$AF$7:$AF$25,$BV$7:$BV$25),IF($G496=$BW$6,LOOKUP($Z496,$AF$7:$AF$25,$BW$7:$BW$25),IF($G496=$AU$6,LOOKUP($Z496,$AF$7:$AF$25,$AU$7:$AU$25),IF($G496=$AV$6,LOOKUP($Z496,$AF$7:$AF$25,$AV$7:$AV$25),IF($G496=$AK$6,LOOKUP($Z496,$AF$7:$AF$25,$AK$7:$AK$25),IF($G496=$AL$6,LOOKUP($Z496,$AF$7:$AF$25,$AL$7:$AL$25),IF($G496=$AM$6,LOOKUP($Z496,$AF$7:$AF$25,$AM$7:$AM$25),IF($G496=$BJ$6,$BJ$7,IF($G496=#REF!,#REF!,IF($G496=$AN$6,$AN$7,IF($G496=$AW$6,LOOKUP($Z496,$AF$7:$AF$25,$AW$7:$AW$25),IF($G496=$AX$6,LOOKUP($Z496,$AF$7:$AF$25,$AX$7:$AX$25),IF($G496=$BD$6,$BD$7,IF($G496=$AY$6,LOOKUP($Z496,$AF$7:$AF$25,$AY$7:$AY$25),IF($G496=$AZ$6,LOOKUP($Z496,$AF$7:$AF$25,$AZ$7:$AZ$25),IF($G496=$BL$6,$BL$7,IF($G496=$AP$6,LOOKUP($Z496,$AF$7:$AF$25,$AP$7:$AP$25),IF($G496=$BK$6,$BK$7,IF($G496=$CD$6,LOOKUP($Z496,$AF$7:$AF$25,$CD$7:$CD$25),IF($G496=$BE$6,$BE$7,IF($G496=$BF$6,$BF$7,IF($G496=$BG$6,$BG$7,IF($G496=$CE$6,"based on duration",IF($G496=$CF$6,LOOKUP($Z496,$AF$7:$AF$25,$CF$7:$CF$25),IF($G496=$CG$6,$CG$7,IF($G496=$CH$6,$CH$7,IF($G496=$CI$6,$CI$7,IF($G496=$BA$6,$BA$7,IF($G496=$BB$6,$BB$7,IF($G496=$BC$6,$BC$7,IF($G496=#REF!,#REF!,IF($G496=$CJ$6,$CJ$7,"TBD")))))))))))))))))))))))))))))))))))))))))))))</f>
        <v/>
      </c>
      <c r="AE496" s="121"/>
      <c r="AF496" s="8"/>
      <c r="AG496" s="13"/>
      <c r="AH496" s="13"/>
      <c r="AI496" s="13"/>
      <c r="AJ496" s="13"/>
      <c r="AO496" s="13"/>
      <c r="BR496" s="13"/>
      <c r="BS496" s="122"/>
      <c r="BT496" s="122"/>
      <c r="BX496" s="13"/>
      <c r="BY496" s="122"/>
      <c r="BZ496" s="122"/>
      <c r="CO496" s="136"/>
      <c r="CP496" s="137"/>
    </row>
    <row r="497" spans="1:94" s="123" customFormat="1" x14ac:dyDescent="0.25">
      <c r="A497" s="118"/>
      <c r="B497" s="118"/>
      <c r="C497" s="118"/>
      <c r="D497" s="118"/>
      <c r="E497" s="118"/>
      <c r="F497" s="118"/>
      <c r="G497" s="118"/>
      <c r="H497" s="118"/>
      <c r="I497" s="18" t="str">
        <f t="shared" si="129"/>
        <v/>
      </c>
      <c r="J497" s="18" t="str">
        <f t="shared" si="130"/>
        <v/>
      </c>
      <c r="K497" s="118"/>
      <c r="L497" s="151"/>
      <c r="M497" s="151"/>
      <c r="N497" s="119"/>
      <c r="O497" s="120" t="str">
        <f t="shared" si="138"/>
        <v/>
      </c>
      <c r="P497" s="119"/>
      <c r="Q497" s="15" t="str">
        <f t="shared" si="139"/>
        <v/>
      </c>
      <c r="R497" s="15" t="str">
        <f>IF('2014 Quote Calculator'!$AB497="-","-",IF('2014 Quote Calculator'!$AB497="","",IF(OR('2014 Quote Calculator'!$E497=$CF$6,'2014 Quote Calculator'!$E497=$CG$6,'2014 Quote Calculator'!$E497=$CH$6,'2014 Quote Calculator'!$E497=$CI$6),'2014 Quote Calculator'!$AB497,(1-$L497)*'2014 Quote Calculator'!$AB497)))</f>
        <v/>
      </c>
      <c r="S497" s="15" t="str">
        <f t="shared" si="140"/>
        <v/>
      </c>
      <c r="T497" s="15" t="str">
        <f>IF('2014 Quote Calculator'!$AD497="-","-",IF('2014 Quote Calculator'!$AD497="","",IF(OR('2014 Quote Calculator'!$G497=$CF$6,'2014 Quote Calculator'!$G497=$CG$6,'2014 Quote Calculator'!$G497=$CH$6,'2014 Quote Calculator'!$G497=$CI$6),'2014 Quote Calculator'!$AD497,(1-$L497)*'2014 Quote Calculator'!$AD497)))</f>
        <v/>
      </c>
      <c r="U497" s="15" t="str">
        <f t="shared" si="141"/>
        <v/>
      </c>
      <c r="V497" s="119"/>
      <c r="W497" s="18" t="str">
        <f t="shared" si="142"/>
        <v/>
      </c>
      <c r="X497" s="18" t="str">
        <f t="shared" si="143"/>
        <v/>
      </c>
      <c r="Y497" s="18"/>
      <c r="Z497" s="18"/>
      <c r="AA497" s="18" t="str">
        <f t="shared" si="146"/>
        <v/>
      </c>
      <c r="AB497" s="15" t="str">
        <f>IF($E497="","",IF($E497=$CL$6,"",IF($E497=$AG$6,LOOKUP($X497,$AF$7:$AF$25,$AG$7:$AG$25),IF($E497=$AH$6,LOOKUP($X497,$AF$7:$AF$25,$AH$7:$AH$25),IF($E497=$AI$6,LOOKUP($X497,$AF$7:$AF$25,$AI$7:$AI$25),IF($E497=$AJ$6,LOOKUP($X497,$AF$7:$AF$25,$AJ$7:$AJ$25),IF($E497=$BR$6,LOOKUP($X497,$AF$7:$AF$25,$BR$7:$BR$25),IF($E497=$BS$6,LOOKUP($X497,$AF$7:$AF$25,$BS$7:$BS$25),IF($E497=$BT$6,LOOKUP($X497,$AF$7:$AF$25,$BT$7:$BT$25),IF($E497=$BU$6,LOOKUP($X497,$AF$7:$AF$25,$BU$7:$BU$25),IF($E497=$BI$6,$BI$7,IF($E497=$AQ$6,LOOKUP($X497,$AF$7:$AF$25,$AQ$7:$AQ$25),IF($E497=$AR$6,LOOKUP($X497,$AF$7:$AF$25,$AR$7:$AR$25),IF($E497=$BV$6,LOOKUP($X497,$AF$7:$AF$25,$BV$7:$BV$25),IF($E497=$BW$6,LOOKUP($X497,$AF$7:$AF$25,$BW$7:$BW$25),IF($E497=$AU$6,LOOKUP($X497,$AF$7:$AF$25,$AU$7:$AU$25),IF($E497=$AV$6,LOOKUP($X497,$AF$7:$AF$25,$AV$7:$AV$25),IF($E497=$AK$6,LOOKUP($X497,$AF$7:$AF$25,$AK$7:$AK$25),IF($E497=$AL$6,LOOKUP($X497,$AF$7:$AF$25,$AL$7:$AL$25),IF($E497=$AM$6,LOOKUP($X497,$AF$7:$AF$25,$AM$7:$AM$25),IF($E497=$BJ$6,$BJ$7,IF($E497=#REF!,#REF!,IF($E497=$AN$6,$AN$7,IF($E497=$AW$6,LOOKUP($X497,$AF$7:$AF$25,$AW$7:$AW$25),IF($E497=$AX$6,LOOKUP($X497,$AF$7:$AF$25,$AX$7:$AX$25),IF($E497=$BD$6,$BD$7,IF($E497=$AY$6,LOOKUP($X497,$AF$7:$AF$25,$AY$7:$AY$25),IF($E497=$AZ$6,LOOKUP($X497,$AF$7:$AF$25,$AZ$7:$AZ$25),IF($E497=$BL$6,$BL$7,IF($E497=$AP$6,LOOKUP($X497,$AF$7:$AF$25,$AP$7:$AP$25),IF($E497=$BK$6,$BK$7,IF($E497=$CD$6,LOOKUP($X497,$AF$7:$AF$25,$CD$7:$CD$25),IF($E497=$BE$6,$BE$7,IF($E497=$BF$6,$BF$7,IF($E497=$BG$6,$BG$7,IF($E497=$CE$6,"based on duration",IF($E497=$CF$6,LOOKUP($X497,$AF$7:$AF$25,$CF$7:$CF$25),IF($E497=$CG$6,$CG$7,IF($E497=$CH$6,$CH$7,IF($E497=$CI$6,$CI$7,IF($E497=$BA$6,$BA$7,IF($E497=$BB$6,$BB$7,IF($E497=$BC$6,$BC$7,IF($E497=#REF!,#REF!,IF($E497=$CJ$6,$CJ$7,"TBD")))))))))))))))))))))))))))))))))))))))))))))</f>
        <v/>
      </c>
      <c r="AC497" s="15" t="str">
        <f t="shared" si="145"/>
        <v/>
      </c>
      <c r="AD497" s="15" t="str">
        <f>IF($G497="","",IF($G497=$CL$6,"",IF($G497=$AG$6,LOOKUP($Z497,$AF$7:$AF$25,$AG$7:$AG$25),IF($G497=$AH$6,LOOKUP($Z497,$AF$7:$AF$25,$AH$7:$AH$25),IF($G497=$AI$6,LOOKUP($Z497,$AF$7:$AF$25,$AI$7:$AI$25),IF($G497=$AJ$6,LOOKUP($Z497,$AF$7:$AF$25,$AJ$7:$AJ$25),IF($G497=$BR$6,LOOKUP($Z497,$AF$7:$AF$25,$BR$7:$BR$25),IF($G497=$BS$6,LOOKUP($Z497,$AF$7:$AF$25,$BS$7:$BS$25),IF($G497=$BT$6,LOOKUP($Z497,$AF$7:$AF$25,$BT$7:$BT$25),IF($G497=$BU$6,LOOKUP($Z497,$AF$7:$AF$25,$BU$7:$BU$25),IF($G497=$BI$6,$BI$7,IF($G497=$AQ$6,LOOKUP($Z497,$AF$7:$AF$25,$AQ$7:$AQ$25),IF($G497=$AR$6,LOOKUP($Z497,$AF$7:$AF$25,$AR$7:$AR$25),IF($G497=$BV$6,LOOKUP($Z497,$AF$7:$AF$25,$BV$7:$BV$25),IF($G497=$BW$6,LOOKUP($Z497,$AF$7:$AF$25,$BW$7:$BW$25),IF($G497=$AU$6,LOOKUP($Z497,$AF$7:$AF$25,$AU$7:$AU$25),IF($G497=$AV$6,LOOKUP($Z497,$AF$7:$AF$25,$AV$7:$AV$25),IF($G497=$AK$6,LOOKUP($Z497,$AF$7:$AF$25,$AK$7:$AK$25),IF($G497=$AL$6,LOOKUP($Z497,$AF$7:$AF$25,$AL$7:$AL$25),IF($G497=$AM$6,LOOKUP($Z497,$AF$7:$AF$25,$AM$7:$AM$25),IF($G497=$BJ$6,$BJ$7,IF($G497=#REF!,#REF!,IF($G497=$AN$6,$AN$7,IF($G497=$AW$6,LOOKUP($Z497,$AF$7:$AF$25,$AW$7:$AW$25),IF($G497=$AX$6,LOOKUP($Z497,$AF$7:$AF$25,$AX$7:$AX$25),IF($G497=$BD$6,$BD$7,IF($G497=$AY$6,LOOKUP($Z497,$AF$7:$AF$25,$AY$7:$AY$25),IF($G497=$AZ$6,LOOKUP($Z497,$AF$7:$AF$25,$AZ$7:$AZ$25),IF($G497=$BL$6,$BL$7,IF($G497=$AP$6,LOOKUP($Z497,$AF$7:$AF$25,$AP$7:$AP$25),IF($G497=$BK$6,$BK$7,IF($G497=$CD$6,LOOKUP($Z497,$AF$7:$AF$25,$CD$7:$CD$25),IF($G497=$BE$6,$BE$7,IF($G497=$BF$6,$BF$7,IF($G497=$BG$6,$BG$7,IF($G497=$CE$6,"based on duration",IF($G497=$CF$6,LOOKUP($Z497,$AF$7:$AF$25,$CF$7:$CF$25),IF($G497=$CG$6,$CG$7,IF($G497=$CH$6,$CH$7,IF($G497=$CI$6,$CI$7,IF($G497=$BA$6,$BA$7,IF($G497=$BB$6,$BB$7,IF($G497=$BC$6,$BC$7,IF($G497=#REF!,#REF!,IF($G497=$CJ$6,$CJ$7,"TBD")))))))))))))))))))))))))))))))))))))))))))))</f>
        <v/>
      </c>
      <c r="AE497" s="121"/>
      <c r="AF497" s="8"/>
      <c r="AG497" s="13"/>
      <c r="AH497" s="13"/>
      <c r="AI497" s="13"/>
      <c r="AJ497" s="13"/>
      <c r="AO497" s="13"/>
      <c r="BR497" s="13"/>
      <c r="BS497" s="122"/>
      <c r="BT497" s="122"/>
      <c r="BX497" s="13"/>
      <c r="BY497" s="122"/>
      <c r="BZ497" s="122"/>
      <c r="CO497" s="136"/>
      <c r="CP497" s="137"/>
    </row>
    <row r="498" spans="1:94" s="123" customFormat="1" x14ac:dyDescent="0.25">
      <c r="A498" s="118"/>
      <c r="B498" s="118"/>
      <c r="C498" s="118"/>
      <c r="D498" s="118"/>
      <c r="E498" s="118"/>
      <c r="F498" s="118"/>
      <c r="G498" s="118"/>
      <c r="H498" s="118"/>
      <c r="I498" s="18" t="str">
        <f t="shared" si="129"/>
        <v/>
      </c>
      <c r="J498" s="18" t="str">
        <f t="shared" si="130"/>
        <v/>
      </c>
      <c r="K498" s="118"/>
      <c r="L498" s="151"/>
      <c r="M498" s="151"/>
      <c r="N498" s="119"/>
      <c r="O498" s="120" t="str">
        <f t="shared" si="138"/>
        <v/>
      </c>
      <c r="P498" s="119"/>
      <c r="Q498" s="15" t="str">
        <f t="shared" si="139"/>
        <v/>
      </c>
      <c r="R498" s="15" t="str">
        <f>IF('2014 Quote Calculator'!$AB498="-","-",IF('2014 Quote Calculator'!$AB498="","",IF(OR('2014 Quote Calculator'!$E498=$CF$6,'2014 Quote Calculator'!$E498=$CG$6,'2014 Quote Calculator'!$E498=$CH$6,'2014 Quote Calculator'!$E498=$CI$6),'2014 Quote Calculator'!$AB498,(1-$L498)*'2014 Quote Calculator'!$AB498)))</f>
        <v/>
      </c>
      <c r="S498" s="15" t="str">
        <f t="shared" si="140"/>
        <v/>
      </c>
      <c r="T498" s="15" t="str">
        <f>IF('2014 Quote Calculator'!$AD498="-","-",IF('2014 Quote Calculator'!$AD498="","",IF(OR('2014 Quote Calculator'!$G498=$CF$6,'2014 Quote Calculator'!$G498=$CG$6,'2014 Quote Calculator'!$G498=$CH$6,'2014 Quote Calculator'!$G498=$CI$6),'2014 Quote Calculator'!$AD498,(1-$L498)*'2014 Quote Calculator'!$AD498)))</f>
        <v/>
      </c>
      <c r="U498" s="15" t="str">
        <f t="shared" si="141"/>
        <v/>
      </c>
      <c r="V498" s="119"/>
      <c r="W498" s="18" t="str">
        <f t="shared" si="142"/>
        <v/>
      </c>
      <c r="X498" s="18" t="str">
        <f t="shared" si="143"/>
        <v/>
      </c>
      <c r="Y498" s="18"/>
      <c r="Z498" s="18"/>
      <c r="AA498" s="18" t="str">
        <f t="shared" si="146"/>
        <v/>
      </c>
      <c r="AB498" s="15" t="str">
        <f>IF($E498="","",IF($E498=$CL$6,"",IF($E498=$AG$6,LOOKUP($X498,$AF$7:$AF$25,$AG$7:$AG$25),IF($E498=$AH$6,LOOKUP($X498,$AF$7:$AF$25,$AH$7:$AH$25),IF($E498=$AI$6,LOOKUP($X498,$AF$7:$AF$25,$AI$7:$AI$25),IF($E498=$AJ$6,LOOKUP($X498,$AF$7:$AF$25,$AJ$7:$AJ$25),IF($E498=$BR$6,LOOKUP($X498,$AF$7:$AF$25,$BR$7:$BR$25),IF($E498=$BS$6,LOOKUP($X498,$AF$7:$AF$25,$BS$7:$BS$25),IF($E498=$BT$6,LOOKUP($X498,$AF$7:$AF$25,$BT$7:$BT$25),IF($E498=$BU$6,LOOKUP($X498,$AF$7:$AF$25,$BU$7:$BU$25),IF($E498=$BI$6,$BI$7,IF($E498=$AQ$6,LOOKUP($X498,$AF$7:$AF$25,$AQ$7:$AQ$25),IF($E498=$AR$6,LOOKUP($X498,$AF$7:$AF$25,$AR$7:$AR$25),IF($E498=$BV$6,LOOKUP($X498,$AF$7:$AF$25,$BV$7:$BV$25),IF($E498=$BW$6,LOOKUP($X498,$AF$7:$AF$25,$BW$7:$BW$25),IF($E498=$AU$6,LOOKUP($X498,$AF$7:$AF$25,$AU$7:$AU$25),IF($E498=$AV$6,LOOKUP($X498,$AF$7:$AF$25,$AV$7:$AV$25),IF($E498=$AK$6,LOOKUP($X498,$AF$7:$AF$25,$AK$7:$AK$25),IF($E498=$AL$6,LOOKUP($X498,$AF$7:$AF$25,$AL$7:$AL$25),IF($E498=$AM$6,LOOKUP($X498,$AF$7:$AF$25,$AM$7:$AM$25),IF($E498=$BJ$6,$BJ$7,IF($E498=#REF!,#REF!,IF($E498=$AN$6,$AN$7,IF($E498=$AW$6,LOOKUP($X498,$AF$7:$AF$25,$AW$7:$AW$25),IF($E498=$AX$6,LOOKUP($X498,$AF$7:$AF$25,$AX$7:$AX$25),IF($E498=$BD$6,$BD$7,IF($E498=$AY$6,LOOKUP($X498,$AF$7:$AF$25,$AY$7:$AY$25),IF($E498=$AZ$6,LOOKUP($X498,$AF$7:$AF$25,$AZ$7:$AZ$25),IF($E498=$BL$6,$BL$7,IF($E498=$AP$6,LOOKUP($X498,$AF$7:$AF$25,$AP$7:$AP$25),IF($E498=$BK$6,$BK$7,IF($E498=$CD$6,LOOKUP($X498,$AF$7:$AF$25,$CD$7:$CD$25),IF($E498=$BE$6,$BE$7,IF($E498=$BF$6,$BF$7,IF($E498=$BG$6,$BG$7,IF($E498=$CE$6,"based on duration",IF($E498=$CF$6,LOOKUP($X498,$AF$7:$AF$25,$CF$7:$CF$25),IF($E498=$CG$6,$CG$7,IF($E498=$CH$6,$CH$7,IF($E498=$CI$6,$CI$7,IF($E498=$BA$6,$BA$7,IF($E498=$BB$6,$BB$7,IF($E498=$BC$6,$BC$7,IF($E498=#REF!,#REF!,IF($E498=$CJ$6,$CJ$7,"TBD")))))))))))))))))))))))))))))))))))))))))))))</f>
        <v/>
      </c>
      <c r="AC498" s="15" t="str">
        <f t="shared" si="145"/>
        <v/>
      </c>
      <c r="AD498" s="15" t="str">
        <f>IF($G498="","",IF($G498=$CL$6,"",IF($G498=$AG$6,LOOKUP($Z498,$AF$7:$AF$25,$AG$7:$AG$25),IF($G498=$AH$6,LOOKUP($Z498,$AF$7:$AF$25,$AH$7:$AH$25),IF($G498=$AI$6,LOOKUP($Z498,$AF$7:$AF$25,$AI$7:$AI$25),IF($G498=$AJ$6,LOOKUP($Z498,$AF$7:$AF$25,$AJ$7:$AJ$25),IF($G498=$BR$6,LOOKUP($Z498,$AF$7:$AF$25,$BR$7:$BR$25),IF($G498=$BS$6,LOOKUP($Z498,$AF$7:$AF$25,$BS$7:$BS$25),IF($G498=$BT$6,LOOKUP($Z498,$AF$7:$AF$25,$BT$7:$BT$25),IF($G498=$BU$6,LOOKUP($Z498,$AF$7:$AF$25,$BU$7:$BU$25),IF($G498=$BI$6,$BI$7,IF($G498=$AQ$6,LOOKUP($Z498,$AF$7:$AF$25,$AQ$7:$AQ$25),IF($G498=$AR$6,LOOKUP($Z498,$AF$7:$AF$25,$AR$7:$AR$25),IF($G498=$BV$6,LOOKUP($Z498,$AF$7:$AF$25,$BV$7:$BV$25),IF($G498=$BW$6,LOOKUP($Z498,$AF$7:$AF$25,$BW$7:$BW$25),IF($G498=$AU$6,LOOKUP($Z498,$AF$7:$AF$25,$AU$7:$AU$25),IF($G498=$AV$6,LOOKUP($Z498,$AF$7:$AF$25,$AV$7:$AV$25),IF($G498=$AK$6,LOOKUP($Z498,$AF$7:$AF$25,$AK$7:$AK$25),IF($G498=$AL$6,LOOKUP($Z498,$AF$7:$AF$25,$AL$7:$AL$25),IF($G498=$AM$6,LOOKUP($Z498,$AF$7:$AF$25,$AM$7:$AM$25),IF($G498=$BJ$6,$BJ$7,IF($G498=#REF!,#REF!,IF($G498=$AN$6,$AN$7,IF($G498=$AW$6,LOOKUP($Z498,$AF$7:$AF$25,$AW$7:$AW$25),IF($G498=$AX$6,LOOKUP($Z498,$AF$7:$AF$25,$AX$7:$AX$25),IF($G498=$BD$6,$BD$7,IF($G498=$AY$6,LOOKUP($Z498,$AF$7:$AF$25,$AY$7:$AY$25),IF($G498=$AZ$6,LOOKUP($Z498,$AF$7:$AF$25,$AZ$7:$AZ$25),IF($G498=$BL$6,$BL$7,IF($G498=$AP$6,LOOKUP($Z498,$AF$7:$AF$25,$AP$7:$AP$25),IF($G498=$BK$6,$BK$7,IF($G498=$CD$6,LOOKUP($Z498,$AF$7:$AF$25,$CD$7:$CD$25),IF($G498=$BE$6,$BE$7,IF($G498=$BF$6,$BF$7,IF($G498=$BG$6,$BG$7,IF($G498=$CE$6,"based on duration",IF($G498=$CF$6,LOOKUP($Z498,$AF$7:$AF$25,$CF$7:$CF$25),IF($G498=$CG$6,$CG$7,IF($G498=$CH$6,$CH$7,IF($G498=$CI$6,$CI$7,IF($G498=$BA$6,$BA$7,IF($G498=$BB$6,$BB$7,IF($G498=$BC$6,$BC$7,IF($G498=#REF!,#REF!,IF($G498=$CJ$6,$CJ$7,"TBD")))))))))))))))))))))))))))))))))))))))))))))</f>
        <v/>
      </c>
      <c r="AE498" s="121"/>
      <c r="AF498" s="8"/>
      <c r="AG498" s="13"/>
      <c r="AH498" s="13"/>
      <c r="AI498" s="13"/>
      <c r="AJ498" s="13"/>
      <c r="AO498" s="13"/>
      <c r="BR498" s="13"/>
      <c r="BS498" s="122"/>
      <c r="BT498" s="122"/>
      <c r="BX498" s="13"/>
      <c r="BY498" s="122"/>
      <c r="BZ498" s="122"/>
      <c r="CO498" s="136"/>
      <c r="CP498" s="137"/>
    </row>
    <row r="499" spans="1:94" s="123" customFormat="1" x14ac:dyDescent="0.25">
      <c r="A499" s="118"/>
      <c r="B499" s="118"/>
      <c r="C499" s="118"/>
      <c r="D499" s="118"/>
      <c r="E499" s="118"/>
      <c r="F499" s="118"/>
      <c r="G499" s="118"/>
      <c r="H499" s="118"/>
      <c r="I499" s="18" t="str">
        <f t="shared" si="129"/>
        <v/>
      </c>
      <c r="J499" s="18" t="str">
        <f t="shared" si="130"/>
        <v/>
      </c>
      <c r="K499" s="118"/>
      <c r="L499" s="151"/>
      <c r="M499" s="151"/>
      <c r="N499" s="119"/>
      <c r="O499" s="120" t="str">
        <f t="shared" si="138"/>
        <v/>
      </c>
      <c r="P499" s="119"/>
      <c r="Q499" s="15" t="str">
        <f t="shared" si="139"/>
        <v/>
      </c>
      <c r="R499" s="15" t="str">
        <f>IF('2014 Quote Calculator'!$AB499="-","-",IF('2014 Quote Calculator'!$AB499="","",IF(OR('2014 Quote Calculator'!$E499=$CF$6,'2014 Quote Calculator'!$E499=$CG$6,'2014 Quote Calculator'!$E499=$CH$6,'2014 Quote Calculator'!$E499=$CI$6),'2014 Quote Calculator'!$AB499,(1-$L499)*'2014 Quote Calculator'!$AB499)))</f>
        <v/>
      </c>
      <c r="S499" s="15" t="str">
        <f t="shared" si="140"/>
        <v/>
      </c>
      <c r="T499" s="15" t="str">
        <f>IF('2014 Quote Calculator'!$AD499="-","-",IF('2014 Quote Calculator'!$AD499="","",IF(OR('2014 Quote Calculator'!$G499=$CF$6,'2014 Quote Calculator'!$G499=$CG$6,'2014 Quote Calculator'!$G499=$CH$6,'2014 Quote Calculator'!$G499=$CI$6),'2014 Quote Calculator'!$AD499,(1-$L499)*'2014 Quote Calculator'!$AD499)))</f>
        <v/>
      </c>
      <c r="U499" s="15" t="str">
        <f t="shared" si="141"/>
        <v/>
      </c>
      <c r="V499" s="119"/>
      <c r="W499" s="18" t="str">
        <f t="shared" si="142"/>
        <v/>
      </c>
      <c r="X499" s="18" t="str">
        <f t="shared" si="143"/>
        <v/>
      </c>
      <c r="Y499" s="18"/>
      <c r="Z499" s="18"/>
      <c r="AA499" s="18" t="str">
        <f t="shared" si="146"/>
        <v/>
      </c>
      <c r="AB499" s="15" t="str">
        <f>IF($E499="","",IF($E499=$CL$6,"",IF($E499=$AG$6,LOOKUP($X499,$AF$7:$AF$25,$AG$7:$AG$25),IF($E499=$AH$6,LOOKUP($X499,$AF$7:$AF$25,$AH$7:$AH$25),IF($E499=$AI$6,LOOKUP($X499,$AF$7:$AF$25,$AI$7:$AI$25),IF($E499=$AJ$6,LOOKUP($X499,$AF$7:$AF$25,$AJ$7:$AJ$25),IF($E499=$BR$6,LOOKUP($X499,$AF$7:$AF$25,$BR$7:$BR$25),IF($E499=$BS$6,LOOKUP($X499,$AF$7:$AF$25,$BS$7:$BS$25),IF($E499=$BT$6,LOOKUP($X499,$AF$7:$AF$25,$BT$7:$BT$25),IF($E499=$BU$6,LOOKUP($X499,$AF$7:$AF$25,$BU$7:$BU$25),IF($E499=$BI$6,$BI$7,IF($E499=$AQ$6,LOOKUP($X499,$AF$7:$AF$25,$AQ$7:$AQ$25),IF($E499=$AR$6,LOOKUP($X499,$AF$7:$AF$25,$AR$7:$AR$25),IF($E499=$BV$6,LOOKUP($X499,$AF$7:$AF$25,$BV$7:$BV$25),IF($E499=$BW$6,LOOKUP($X499,$AF$7:$AF$25,$BW$7:$BW$25),IF($E499=$AU$6,LOOKUP($X499,$AF$7:$AF$25,$AU$7:$AU$25),IF($E499=$AV$6,LOOKUP($X499,$AF$7:$AF$25,$AV$7:$AV$25),IF($E499=$AK$6,LOOKUP($X499,$AF$7:$AF$25,$AK$7:$AK$25),IF($E499=$AL$6,LOOKUP($X499,$AF$7:$AF$25,$AL$7:$AL$25),IF($E499=$AM$6,LOOKUP($X499,$AF$7:$AF$25,$AM$7:$AM$25),IF($E499=$BJ$6,$BJ$7,IF($E499=#REF!,#REF!,IF($E499=$AN$6,$AN$7,IF($E499=$AW$6,LOOKUP($X499,$AF$7:$AF$25,$AW$7:$AW$25),IF($E499=$AX$6,LOOKUP($X499,$AF$7:$AF$25,$AX$7:$AX$25),IF($E499=$BD$6,$BD$7,IF($E499=$AY$6,LOOKUP($X499,$AF$7:$AF$25,$AY$7:$AY$25),IF($E499=$AZ$6,LOOKUP($X499,$AF$7:$AF$25,$AZ$7:$AZ$25),IF($E499=$BL$6,$BL$7,IF($E499=$AP$6,LOOKUP($X499,$AF$7:$AF$25,$AP$7:$AP$25),IF($E499=$BK$6,$BK$7,IF($E499=$CD$6,LOOKUP($X499,$AF$7:$AF$25,$CD$7:$CD$25),IF($E499=$BE$6,$BE$7,IF($E499=$BF$6,$BF$7,IF($E499=$BG$6,$BG$7,IF($E499=$CE$6,"based on duration",IF($E499=$CF$6,LOOKUP($X499,$AF$7:$AF$25,$CF$7:$CF$25),IF($E499=$CG$6,$CG$7,IF($E499=$CH$6,$CH$7,IF($E499=$CI$6,$CI$7,IF($E499=$BA$6,$BA$7,IF($E499=$BB$6,$BB$7,IF($E499=$BC$6,$BC$7,IF($E499=#REF!,#REF!,IF($E499=$CJ$6,$CJ$7,"TBD")))))))))))))))))))))))))))))))))))))))))))))</f>
        <v/>
      </c>
      <c r="AC499" s="15" t="str">
        <f t="shared" si="145"/>
        <v/>
      </c>
      <c r="AD499" s="15" t="str">
        <f>IF($G499="","",IF($G499=$CL$6,"",IF($G499=$AG$6,LOOKUP($Z499,$AF$7:$AF$25,$AG$7:$AG$25),IF($G499=$AH$6,LOOKUP($Z499,$AF$7:$AF$25,$AH$7:$AH$25),IF($G499=$AI$6,LOOKUP($Z499,$AF$7:$AF$25,$AI$7:$AI$25),IF($G499=$AJ$6,LOOKUP($Z499,$AF$7:$AF$25,$AJ$7:$AJ$25),IF($G499=$BR$6,LOOKUP($Z499,$AF$7:$AF$25,$BR$7:$BR$25),IF($G499=$BS$6,LOOKUP($Z499,$AF$7:$AF$25,$BS$7:$BS$25),IF($G499=$BT$6,LOOKUP($Z499,$AF$7:$AF$25,$BT$7:$BT$25),IF($G499=$BU$6,LOOKUP($Z499,$AF$7:$AF$25,$BU$7:$BU$25),IF($G499=$BI$6,$BI$7,IF($G499=$AQ$6,LOOKUP($Z499,$AF$7:$AF$25,$AQ$7:$AQ$25),IF($G499=$AR$6,LOOKUP($Z499,$AF$7:$AF$25,$AR$7:$AR$25),IF($G499=$BV$6,LOOKUP($Z499,$AF$7:$AF$25,$BV$7:$BV$25),IF($G499=$BW$6,LOOKUP($Z499,$AF$7:$AF$25,$BW$7:$BW$25),IF($G499=$AU$6,LOOKUP($Z499,$AF$7:$AF$25,$AU$7:$AU$25),IF($G499=$AV$6,LOOKUP($Z499,$AF$7:$AF$25,$AV$7:$AV$25),IF($G499=$AK$6,LOOKUP($Z499,$AF$7:$AF$25,$AK$7:$AK$25),IF($G499=$AL$6,LOOKUP($Z499,$AF$7:$AF$25,$AL$7:$AL$25),IF($G499=$AM$6,LOOKUP($Z499,$AF$7:$AF$25,$AM$7:$AM$25),IF($G499=$BJ$6,$BJ$7,IF($G499=#REF!,#REF!,IF($G499=$AN$6,$AN$7,IF($G499=$AW$6,LOOKUP($Z499,$AF$7:$AF$25,$AW$7:$AW$25),IF($G499=$AX$6,LOOKUP($Z499,$AF$7:$AF$25,$AX$7:$AX$25),IF($G499=$BD$6,$BD$7,IF($G499=$AY$6,LOOKUP($Z499,$AF$7:$AF$25,$AY$7:$AY$25),IF($G499=$AZ$6,LOOKUP($Z499,$AF$7:$AF$25,$AZ$7:$AZ$25),IF($G499=$BL$6,$BL$7,IF($G499=$AP$6,LOOKUP($Z499,$AF$7:$AF$25,$AP$7:$AP$25),IF($G499=$BK$6,$BK$7,IF($G499=$CD$6,LOOKUP($Z499,$AF$7:$AF$25,$CD$7:$CD$25),IF($G499=$BE$6,$BE$7,IF($G499=$BF$6,$BF$7,IF($G499=$BG$6,$BG$7,IF($G499=$CE$6,"based on duration",IF($G499=$CF$6,LOOKUP($Z499,$AF$7:$AF$25,$CF$7:$CF$25),IF($G499=$CG$6,$CG$7,IF($G499=$CH$6,$CH$7,IF($G499=$CI$6,$CI$7,IF($G499=$BA$6,$BA$7,IF($G499=$BB$6,$BB$7,IF($G499=$BC$6,$BC$7,IF($G499=#REF!,#REF!,IF($G499=$CJ$6,$CJ$7,"TBD")))))))))))))))))))))))))))))))))))))))))))))</f>
        <v/>
      </c>
      <c r="AE499" s="121"/>
      <c r="AF499" s="8"/>
      <c r="AG499" s="13"/>
      <c r="AH499" s="13"/>
      <c r="AI499" s="13"/>
      <c r="AJ499" s="13"/>
      <c r="AO499" s="13"/>
      <c r="BR499" s="13"/>
      <c r="BS499" s="122"/>
      <c r="BT499" s="122"/>
      <c r="BX499" s="13"/>
      <c r="BY499" s="122"/>
      <c r="BZ499" s="122"/>
      <c r="CO499" s="136"/>
      <c r="CP499" s="137"/>
    </row>
    <row r="500" spans="1:94" s="123" customFormat="1" x14ac:dyDescent="0.25">
      <c r="A500" s="118"/>
      <c r="B500" s="118"/>
      <c r="C500" s="118"/>
      <c r="D500" s="118"/>
      <c r="E500" s="118"/>
      <c r="F500" s="118"/>
      <c r="G500" s="118"/>
      <c r="H500" s="118"/>
      <c r="I500" s="18" t="str">
        <f t="shared" si="129"/>
        <v/>
      </c>
      <c r="J500" s="18" t="str">
        <f t="shared" si="130"/>
        <v/>
      </c>
      <c r="K500" s="118"/>
      <c r="L500" s="151"/>
      <c r="M500" s="151"/>
      <c r="N500" s="119"/>
      <c r="O500" s="120" t="str">
        <f t="shared" si="138"/>
        <v/>
      </c>
      <c r="P500" s="119"/>
      <c r="Q500" s="15" t="str">
        <f t="shared" si="139"/>
        <v/>
      </c>
      <c r="R500" s="15" t="str">
        <f>IF('2014 Quote Calculator'!$AB500="-","-",IF('2014 Quote Calculator'!$AB500="","",IF(OR('2014 Quote Calculator'!$E500=$CF$6,'2014 Quote Calculator'!$E500=$CG$6,'2014 Quote Calculator'!$E500=$CH$6,'2014 Quote Calculator'!$E500=$CI$6),'2014 Quote Calculator'!$AB500,(1-$L500)*'2014 Quote Calculator'!$AB500)))</f>
        <v/>
      </c>
      <c r="S500" s="15" t="str">
        <f t="shared" si="140"/>
        <v/>
      </c>
      <c r="T500" s="15" t="str">
        <f>IF('2014 Quote Calculator'!$AD500="-","-",IF('2014 Quote Calculator'!$AD500="","",IF(OR('2014 Quote Calculator'!$G500=$CF$6,'2014 Quote Calculator'!$G500=$CG$6,'2014 Quote Calculator'!$G500=$CH$6,'2014 Quote Calculator'!$G500=$CI$6),'2014 Quote Calculator'!$AD500,(1-$L500)*'2014 Quote Calculator'!$AD500)))</f>
        <v/>
      </c>
      <c r="U500" s="15" t="str">
        <f t="shared" si="141"/>
        <v/>
      </c>
      <c r="V500" s="119"/>
      <c r="W500" s="18" t="str">
        <f t="shared" si="142"/>
        <v/>
      </c>
      <c r="X500" s="18" t="str">
        <f t="shared" si="143"/>
        <v/>
      </c>
      <c r="Y500" s="18"/>
      <c r="Z500" s="18"/>
      <c r="AA500" s="18" t="str">
        <f t="shared" si="146"/>
        <v/>
      </c>
      <c r="AB500" s="15" t="str">
        <f>IF($E500="","",IF($E500=$CL$6,"",IF($E500=$AG$6,LOOKUP($X500,$AF$7:$AF$25,$AG$7:$AG$25),IF($E500=$AH$6,LOOKUP($X500,$AF$7:$AF$25,$AH$7:$AH$25),IF($E500=$AI$6,LOOKUP($X500,$AF$7:$AF$25,$AI$7:$AI$25),IF($E500=$AJ$6,LOOKUP($X500,$AF$7:$AF$25,$AJ$7:$AJ$25),IF($E500=$BR$6,LOOKUP($X500,$AF$7:$AF$25,$BR$7:$BR$25),IF($E500=$BS$6,LOOKUP($X500,$AF$7:$AF$25,$BS$7:$BS$25),IF($E500=$BT$6,LOOKUP($X500,$AF$7:$AF$25,$BT$7:$BT$25),IF($E500=$BU$6,LOOKUP($X500,$AF$7:$AF$25,$BU$7:$BU$25),IF($E500=$BI$6,$BI$7,IF($E500=$AQ$6,LOOKUP($X500,$AF$7:$AF$25,$AQ$7:$AQ$25),IF($E500=$AR$6,LOOKUP($X500,$AF$7:$AF$25,$AR$7:$AR$25),IF($E500=$BV$6,LOOKUP($X500,$AF$7:$AF$25,$BV$7:$BV$25),IF($E500=$BW$6,LOOKUP($X500,$AF$7:$AF$25,$BW$7:$BW$25),IF($E500=$AU$6,LOOKUP($X500,$AF$7:$AF$25,$AU$7:$AU$25),IF($E500=$AV$6,LOOKUP($X500,$AF$7:$AF$25,$AV$7:$AV$25),IF($E500=$AK$6,LOOKUP($X500,$AF$7:$AF$25,$AK$7:$AK$25),IF($E500=$AL$6,LOOKUP($X500,$AF$7:$AF$25,$AL$7:$AL$25),IF($E500=$AM$6,LOOKUP($X500,$AF$7:$AF$25,$AM$7:$AM$25),IF($E500=$BJ$6,$BJ$7,IF($E500=#REF!,#REF!,IF($E500=$AN$6,$AN$7,IF($E500=$AW$6,LOOKUP($X500,$AF$7:$AF$25,$AW$7:$AW$25),IF($E500=$AX$6,LOOKUP($X500,$AF$7:$AF$25,$AX$7:$AX$25),IF($E500=$BD$6,$BD$7,IF($E500=$AY$6,LOOKUP($X500,$AF$7:$AF$25,$AY$7:$AY$25),IF($E500=$AZ$6,LOOKUP($X500,$AF$7:$AF$25,$AZ$7:$AZ$25),IF($E500=$BL$6,$BL$7,IF($E500=$AP$6,LOOKUP($X500,$AF$7:$AF$25,$AP$7:$AP$25),IF($E500=$BK$6,$BK$7,IF($E500=$CD$6,LOOKUP($X500,$AF$7:$AF$25,$CD$7:$CD$25),IF($E500=$BE$6,$BE$7,IF($E500=$BF$6,$BF$7,IF($E500=$BG$6,$BG$7,IF($E500=$CE$6,"based on duration",IF($E500=$CF$6,LOOKUP($X500,$AF$7:$AF$25,$CF$7:$CF$25),IF($E500=$CG$6,$CG$7,IF($E500=$CH$6,$CH$7,IF($E500=$CI$6,$CI$7,IF($E500=$BA$6,$BA$7,IF($E500=$BB$6,$BB$7,IF($E500=$BC$6,$BC$7,IF($E500=#REF!,#REF!,IF($E500=$CJ$6,$CJ$7,"TBD")))))))))))))))))))))))))))))))))))))))))))))</f>
        <v/>
      </c>
      <c r="AC500" s="15" t="str">
        <f t="shared" si="145"/>
        <v/>
      </c>
      <c r="AD500" s="15" t="str">
        <f>IF($G500="","",IF($G500=$CL$6,"",IF($G500=$AG$6,LOOKUP($Z500,$AF$7:$AF$25,$AG$7:$AG$25),IF($G500=$AH$6,LOOKUP($Z500,$AF$7:$AF$25,$AH$7:$AH$25),IF($G500=$AI$6,LOOKUP($Z500,$AF$7:$AF$25,$AI$7:$AI$25),IF($G500=$AJ$6,LOOKUP($Z500,$AF$7:$AF$25,$AJ$7:$AJ$25),IF($G500=$BR$6,LOOKUP($Z500,$AF$7:$AF$25,$BR$7:$BR$25),IF($G500=$BS$6,LOOKUP($Z500,$AF$7:$AF$25,$BS$7:$BS$25),IF($G500=$BT$6,LOOKUP($Z500,$AF$7:$AF$25,$BT$7:$BT$25),IF($G500=$BU$6,LOOKUP($Z500,$AF$7:$AF$25,$BU$7:$BU$25),IF($G500=$BI$6,$BI$7,IF($G500=$AQ$6,LOOKUP($Z500,$AF$7:$AF$25,$AQ$7:$AQ$25),IF($G500=$AR$6,LOOKUP($Z500,$AF$7:$AF$25,$AR$7:$AR$25),IF($G500=$BV$6,LOOKUP($Z500,$AF$7:$AF$25,$BV$7:$BV$25),IF($G500=$BW$6,LOOKUP($Z500,$AF$7:$AF$25,$BW$7:$BW$25),IF($G500=$AU$6,LOOKUP($Z500,$AF$7:$AF$25,$AU$7:$AU$25),IF($G500=$AV$6,LOOKUP($Z500,$AF$7:$AF$25,$AV$7:$AV$25),IF($G500=$AK$6,LOOKUP($Z500,$AF$7:$AF$25,$AK$7:$AK$25),IF($G500=$AL$6,LOOKUP($Z500,$AF$7:$AF$25,$AL$7:$AL$25),IF($G500=$AM$6,LOOKUP($Z500,$AF$7:$AF$25,$AM$7:$AM$25),IF($G500=$BJ$6,$BJ$7,IF($G500=#REF!,#REF!,IF($G500=$AN$6,$AN$7,IF($G500=$AW$6,LOOKUP($Z500,$AF$7:$AF$25,$AW$7:$AW$25),IF($G500=$AX$6,LOOKUP($Z500,$AF$7:$AF$25,$AX$7:$AX$25),IF($G500=$BD$6,$BD$7,IF($G500=$AY$6,LOOKUP($Z500,$AF$7:$AF$25,$AY$7:$AY$25),IF($G500=$AZ$6,LOOKUP($Z500,$AF$7:$AF$25,$AZ$7:$AZ$25),IF($G500=$BL$6,$BL$7,IF($G500=$AP$6,LOOKUP($Z500,$AF$7:$AF$25,$AP$7:$AP$25),IF($G500=$BK$6,$BK$7,IF($G500=$CD$6,LOOKUP($Z500,$AF$7:$AF$25,$CD$7:$CD$25),IF($G500=$BE$6,$BE$7,IF($G500=$BF$6,$BF$7,IF($G500=$BG$6,$BG$7,IF($G500=$CE$6,"based on duration",IF($G500=$CF$6,LOOKUP($Z500,$AF$7:$AF$25,$CF$7:$CF$25),IF($G500=$CG$6,$CG$7,IF($G500=$CH$6,$CH$7,IF($G500=$CI$6,$CI$7,IF($G500=$BA$6,$BA$7,IF($G500=$BB$6,$BB$7,IF($G500=$BC$6,$BC$7,IF($G500=#REF!,#REF!,IF($G500=$CJ$6,$CJ$7,"TBD")))))))))))))))))))))))))))))))))))))))))))))</f>
        <v/>
      </c>
      <c r="AE500" s="121"/>
      <c r="AF500" s="8"/>
      <c r="AG500" s="13"/>
      <c r="AH500" s="13"/>
      <c r="AI500" s="13"/>
      <c r="AJ500" s="13"/>
      <c r="AO500" s="13"/>
      <c r="BR500" s="13"/>
      <c r="BS500" s="122"/>
      <c r="BT500" s="122"/>
      <c r="BX500" s="13"/>
      <c r="BY500" s="122"/>
      <c r="BZ500" s="122"/>
      <c r="CO500" s="136"/>
      <c r="CP500" s="137"/>
    </row>
    <row r="501" spans="1:94" s="123" customFormat="1" x14ac:dyDescent="0.25">
      <c r="A501" s="118"/>
      <c r="B501" s="118"/>
      <c r="C501" s="118"/>
      <c r="D501" s="118"/>
      <c r="E501" s="118"/>
      <c r="F501" s="118"/>
      <c r="G501" s="118"/>
      <c r="H501" s="118"/>
      <c r="I501" s="18" t="str">
        <f t="shared" si="129"/>
        <v/>
      </c>
      <c r="J501" s="18" t="str">
        <f t="shared" si="130"/>
        <v/>
      </c>
      <c r="K501" s="118"/>
      <c r="L501" s="151"/>
      <c r="M501" s="151"/>
      <c r="N501" s="119"/>
      <c r="O501" s="120" t="str">
        <f t="shared" si="138"/>
        <v/>
      </c>
      <c r="P501" s="119"/>
      <c r="Q501" s="15" t="str">
        <f t="shared" si="139"/>
        <v/>
      </c>
      <c r="R501" s="15" t="str">
        <f>IF('2014 Quote Calculator'!$AB501="-","-",IF('2014 Quote Calculator'!$AB501="","",IF(OR('2014 Quote Calculator'!$E501=$CF$6,'2014 Quote Calculator'!$E501=$CG$6,'2014 Quote Calculator'!$E501=$CH$6,'2014 Quote Calculator'!$E501=$CI$6),'2014 Quote Calculator'!$AB501,(1-$L501)*'2014 Quote Calculator'!$AB501)))</f>
        <v/>
      </c>
      <c r="S501" s="15" t="str">
        <f t="shared" si="140"/>
        <v/>
      </c>
      <c r="T501" s="15" t="str">
        <f>IF('2014 Quote Calculator'!$AD501="-","-",IF('2014 Quote Calculator'!$AD501="","",IF(OR('2014 Quote Calculator'!$G501=$CF$6,'2014 Quote Calculator'!$G501=$CG$6,'2014 Quote Calculator'!$G501=$CH$6,'2014 Quote Calculator'!$G501=$CI$6),'2014 Quote Calculator'!$AD501,(1-$L501)*'2014 Quote Calculator'!$AD501)))</f>
        <v/>
      </c>
      <c r="U501" s="15" t="str">
        <f t="shared" si="141"/>
        <v/>
      </c>
      <c r="V501" s="119"/>
      <c r="W501" s="18" t="str">
        <f t="shared" si="142"/>
        <v/>
      </c>
      <c r="X501" s="18" t="str">
        <f t="shared" si="143"/>
        <v/>
      </c>
      <c r="Y501" s="18"/>
      <c r="Z501" s="18"/>
      <c r="AA501" s="18" t="str">
        <f t="shared" si="146"/>
        <v/>
      </c>
      <c r="AB501" s="15" t="str">
        <f>IF($E501="","",IF($E501=$CL$6,"",IF($E501=$AG$6,LOOKUP($X501,$AF$7:$AF$25,$AG$7:$AG$25),IF($E501=$AH$6,LOOKUP($X501,$AF$7:$AF$25,$AH$7:$AH$25),IF($E501=$AI$6,LOOKUP($X501,$AF$7:$AF$25,$AI$7:$AI$25),IF($E501=$AJ$6,LOOKUP($X501,$AF$7:$AF$25,$AJ$7:$AJ$25),IF($E501=$BR$6,LOOKUP($X501,$AF$7:$AF$25,$BR$7:$BR$25),IF($E501=$BS$6,LOOKUP($X501,$AF$7:$AF$25,$BS$7:$BS$25),IF($E501=$BT$6,LOOKUP($X501,$AF$7:$AF$25,$BT$7:$BT$25),IF($E501=$BU$6,LOOKUP($X501,$AF$7:$AF$25,$BU$7:$BU$25),IF($E501=$BI$6,$BI$7,IF($E501=$AQ$6,LOOKUP($X501,$AF$7:$AF$25,$AQ$7:$AQ$25),IF($E501=$AR$6,LOOKUP($X501,$AF$7:$AF$25,$AR$7:$AR$25),IF($E501=$BV$6,LOOKUP($X501,$AF$7:$AF$25,$BV$7:$BV$25),IF($E501=$BW$6,LOOKUP($X501,$AF$7:$AF$25,$BW$7:$BW$25),IF($E501=$AU$6,LOOKUP($X501,$AF$7:$AF$25,$AU$7:$AU$25),IF($E501=$AV$6,LOOKUP($X501,$AF$7:$AF$25,$AV$7:$AV$25),IF($E501=$AK$6,LOOKUP($X501,$AF$7:$AF$25,$AK$7:$AK$25),IF($E501=$AL$6,LOOKUP($X501,$AF$7:$AF$25,$AL$7:$AL$25),IF($E501=$AM$6,LOOKUP($X501,$AF$7:$AF$25,$AM$7:$AM$25),IF($E501=$BJ$6,$BJ$7,IF($E501=#REF!,#REF!,IF($E501=$AN$6,$AN$7,IF($E501=$AW$6,LOOKUP($X501,$AF$7:$AF$25,$AW$7:$AW$25),IF($E501=$AX$6,LOOKUP($X501,$AF$7:$AF$25,$AX$7:$AX$25),IF($E501=$BD$6,$BD$7,IF($E501=$AY$6,LOOKUP($X501,$AF$7:$AF$25,$AY$7:$AY$25),IF($E501=$AZ$6,LOOKUP($X501,$AF$7:$AF$25,$AZ$7:$AZ$25),IF($E501=$BL$6,$BL$7,IF($E501=$AP$6,LOOKUP($X501,$AF$7:$AF$25,$AP$7:$AP$25),IF($E501=$BK$6,$BK$7,IF($E501=$CD$6,LOOKUP($X501,$AF$7:$AF$25,$CD$7:$CD$25),IF($E501=$BE$6,$BE$7,IF($E501=$BF$6,$BF$7,IF($E501=$BG$6,$BG$7,IF($E501=$CE$6,"based on duration",IF($E501=$CF$6,LOOKUP($X501,$AF$7:$AF$25,$CF$7:$CF$25),IF($E501=$CG$6,$CG$7,IF($E501=$CH$6,$CH$7,IF($E501=$CI$6,$CI$7,IF($E501=$BA$6,$BA$7,IF($E501=$BB$6,$BB$7,IF($E501=$BC$6,$BC$7,IF($E501=#REF!,#REF!,IF($E501=$CJ$6,$CJ$7,"TBD")))))))))))))))))))))))))))))))))))))))))))))</f>
        <v/>
      </c>
      <c r="AC501" s="15" t="str">
        <f t="shared" si="145"/>
        <v/>
      </c>
      <c r="AD501" s="15" t="str">
        <f>IF($G501="","",IF($G501=$CL$6,"",IF($G501=$AG$6,LOOKUP($Z501,$AF$7:$AF$25,$AG$7:$AG$25),IF($G501=$AH$6,LOOKUP($Z501,$AF$7:$AF$25,$AH$7:$AH$25),IF($G501=$AI$6,LOOKUP($Z501,$AF$7:$AF$25,$AI$7:$AI$25),IF($G501=$AJ$6,LOOKUP($Z501,$AF$7:$AF$25,$AJ$7:$AJ$25),IF($G501=$BR$6,LOOKUP($Z501,$AF$7:$AF$25,$BR$7:$BR$25),IF($G501=$BS$6,LOOKUP($Z501,$AF$7:$AF$25,$BS$7:$BS$25),IF($G501=$BT$6,LOOKUP($Z501,$AF$7:$AF$25,$BT$7:$BT$25),IF($G501=$BU$6,LOOKUP($Z501,$AF$7:$AF$25,$BU$7:$BU$25),IF($G501=$BI$6,$BI$7,IF($G501=$AQ$6,LOOKUP($Z501,$AF$7:$AF$25,$AQ$7:$AQ$25),IF($G501=$AR$6,LOOKUP($Z501,$AF$7:$AF$25,$AR$7:$AR$25),IF($G501=$BV$6,LOOKUP($Z501,$AF$7:$AF$25,$BV$7:$BV$25),IF($G501=$BW$6,LOOKUP($Z501,$AF$7:$AF$25,$BW$7:$BW$25),IF($G501=$AU$6,LOOKUP($Z501,$AF$7:$AF$25,$AU$7:$AU$25),IF($G501=$AV$6,LOOKUP($Z501,$AF$7:$AF$25,$AV$7:$AV$25),IF($G501=$AK$6,LOOKUP($Z501,$AF$7:$AF$25,$AK$7:$AK$25),IF($G501=$AL$6,LOOKUP($Z501,$AF$7:$AF$25,$AL$7:$AL$25),IF($G501=$AM$6,LOOKUP($Z501,$AF$7:$AF$25,$AM$7:$AM$25),IF($G501=$BJ$6,$BJ$7,IF($G501=#REF!,#REF!,IF($G501=$AN$6,$AN$7,IF($G501=$AW$6,LOOKUP($Z501,$AF$7:$AF$25,$AW$7:$AW$25),IF($G501=$AX$6,LOOKUP($Z501,$AF$7:$AF$25,$AX$7:$AX$25),IF($G501=$BD$6,$BD$7,IF($G501=$AY$6,LOOKUP($Z501,$AF$7:$AF$25,$AY$7:$AY$25),IF($G501=$AZ$6,LOOKUP($Z501,$AF$7:$AF$25,$AZ$7:$AZ$25),IF($G501=$BL$6,$BL$7,IF($G501=$AP$6,LOOKUP($Z501,$AF$7:$AF$25,$AP$7:$AP$25),IF($G501=$BK$6,$BK$7,IF($G501=$CD$6,LOOKUP($Z501,$AF$7:$AF$25,$CD$7:$CD$25),IF($G501=$BE$6,$BE$7,IF($G501=$BF$6,$BF$7,IF($G501=$BG$6,$BG$7,IF($G501=$CE$6,"based on duration",IF($G501=$CF$6,LOOKUP($Z501,$AF$7:$AF$25,$CF$7:$CF$25),IF($G501=$CG$6,$CG$7,IF($G501=$CH$6,$CH$7,IF($G501=$CI$6,$CI$7,IF($G501=$BA$6,$BA$7,IF($G501=$BB$6,$BB$7,IF($G501=$BC$6,$BC$7,IF($G501=#REF!,#REF!,IF($G501=$CJ$6,$CJ$7,"TBD")))))))))))))))))))))))))))))))))))))))))))))</f>
        <v/>
      </c>
      <c r="AE501" s="121"/>
      <c r="AF501" s="8"/>
      <c r="AG501" s="13"/>
      <c r="AH501" s="13"/>
      <c r="AI501" s="13"/>
      <c r="AJ501" s="13"/>
      <c r="AO501" s="13"/>
      <c r="BR501" s="13"/>
      <c r="BS501" s="122"/>
      <c r="BT501" s="122"/>
      <c r="BX501" s="13"/>
      <c r="BY501" s="122"/>
      <c r="BZ501" s="122"/>
      <c r="CO501" s="136"/>
      <c r="CP501" s="137"/>
    </row>
    <row r="502" spans="1:94" s="123" customFormat="1" x14ac:dyDescent="0.25">
      <c r="A502" s="118"/>
      <c r="B502" s="118"/>
      <c r="C502" s="118"/>
      <c r="D502" s="118"/>
      <c r="E502" s="118"/>
      <c r="F502" s="118"/>
      <c r="G502" s="118"/>
      <c r="H502" s="118"/>
      <c r="I502" s="18" t="str">
        <f t="shared" si="129"/>
        <v/>
      </c>
      <c r="J502" s="18" t="str">
        <f t="shared" si="130"/>
        <v/>
      </c>
      <c r="K502" s="118"/>
      <c r="L502" s="151"/>
      <c r="M502" s="151"/>
      <c r="N502" s="119"/>
      <c r="O502" s="120" t="str">
        <f t="shared" si="138"/>
        <v/>
      </c>
      <c r="P502" s="119"/>
      <c r="Q502" s="15" t="str">
        <f t="shared" si="139"/>
        <v/>
      </c>
      <c r="R502" s="15" t="str">
        <f>IF('2014 Quote Calculator'!$AB502="-","-",IF('2014 Quote Calculator'!$AB502="","",IF(OR('2014 Quote Calculator'!$E502=$CF$6,'2014 Quote Calculator'!$E502=$CG$6,'2014 Quote Calculator'!$E502=$CH$6,'2014 Quote Calculator'!$E502=$CI$6),'2014 Quote Calculator'!$AB502,(1-$L502)*'2014 Quote Calculator'!$AB502)))</f>
        <v/>
      </c>
      <c r="S502" s="15" t="str">
        <f t="shared" si="140"/>
        <v/>
      </c>
      <c r="T502" s="15" t="str">
        <f>IF('2014 Quote Calculator'!$AD502="-","-",IF('2014 Quote Calculator'!$AD502="","",IF(OR('2014 Quote Calculator'!$G502=$CF$6,'2014 Quote Calculator'!$G502=$CG$6,'2014 Quote Calculator'!$G502=$CH$6,'2014 Quote Calculator'!$G502=$CI$6),'2014 Quote Calculator'!$AD502,(1-$L502)*'2014 Quote Calculator'!$AD502)))</f>
        <v/>
      </c>
      <c r="U502" s="15" t="str">
        <f t="shared" si="141"/>
        <v/>
      </c>
      <c r="V502" s="119"/>
      <c r="W502" s="18" t="str">
        <f t="shared" si="142"/>
        <v/>
      </c>
      <c r="X502" s="18" t="str">
        <f t="shared" si="143"/>
        <v/>
      </c>
      <c r="Y502" s="18"/>
      <c r="Z502" s="18"/>
      <c r="AA502" s="18" t="str">
        <f t="shared" si="146"/>
        <v/>
      </c>
      <c r="AB502" s="15" t="str">
        <f>IF($E502="","",IF($E502=$CL$6,"",IF($E502=$AG$6,LOOKUP($X502,$AF$7:$AF$25,$AG$7:$AG$25),IF($E502=$AH$6,LOOKUP($X502,$AF$7:$AF$25,$AH$7:$AH$25),IF($E502=$AI$6,LOOKUP($X502,$AF$7:$AF$25,$AI$7:$AI$25),IF($E502=$AJ$6,LOOKUP($X502,$AF$7:$AF$25,$AJ$7:$AJ$25),IF($E502=$BR$6,LOOKUP($X502,$AF$7:$AF$25,$BR$7:$BR$25),IF($E502=$BS$6,LOOKUP($X502,$AF$7:$AF$25,$BS$7:$BS$25),IF($E502=$BT$6,LOOKUP($X502,$AF$7:$AF$25,$BT$7:$BT$25),IF($E502=$BU$6,LOOKUP($X502,$AF$7:$AF$25,$BU$7:$BU$25),IF($E502=$BI$6,$BI$7,IF($E502=$AQ$6,LOOKUP($X502,$AF$7:$AF$25,$AQ$7:$AQ$25),IF($E502=$AR$6,LOOKUP($X502,$AF$7:$AF$25,$AR$7:$AR$25),IF($E502=$BV$6,LOOKUP($X502,$AF$7:$AF$25,$BV$7:$BV$25),IF($E502=$BW$6,LOOKUP($X502,$AF$7:$AF$25,$BW$7:$BW$25),IF($E502=$AU$6,LOOKUP($X502,$AF$7:$AF$25,$AU$7:$AU$25),IF($E502=$AV$6,LOOKUP($X502,$AF$7:$AF$25,$AV$7:$AV$25),IF($E502=$AK$6,LOOKUP($X502,$AF$7:$AF$25,$AK$7:$AK$25),IF($E502=$AL$6,LOOKUP($X502,$AF$7:$AF$25,$AL$7:$AL$25),IF($E502=$AM$6,LOOKUP($X502,$AF$7:$AF$25,$AM$7:$AM$25),IF($E502=$BJ$6,$BJ$7,IF($E502=#REF!,#REF!,IF($E502=$AN$6,$AN$7,IF($E502=$AW$6,LOOKUP($X502,$AF$7:$AF$25,$AW$7:$AW$25),IF($E502=$AX$6,LOOKUP($X502,$AF$7:$AF$25,$AX$7:$AX$25),IF($E502=$BD$6,$BD$7,IF($E502=$AY$6,LOOKUP($X502,$AF$7:$AF$25,$AY$7:$AY$25),IF($E502=$AZ$6,LOOKUP($X502,$AF$7:$AF$25,$AZ$7:$AZ$25),IF($E502=$BL$6,$BL$7,IF($E502=$AP$6,LOOKUP($X502,$AF$7:$AF$25,$AP$7:$AP$25),IF($E502=$BK$6,$BK$7,IF($E502=$CD$6,LOOKUP($X502,$AF$7:$AF$25,$CD$7:$CD$25),IF($E502=$BE$6,$BE$7,IF($E502=$BF$6,$BF$7,IF($E502=$BG$6,$BG$7,IF($E502=$CE$6,"based on duration",IF($E502=$CF$6,LOOKUP($X502,$AF$7:$AF$25,$CF$7:$CF$25),IF($E502=$CG$6,$CG$7,IF($E502=$CH$6,$CH$7,IF($E502=$CI$6,$CI$7,IF($E502=$BA$6,$BA$7,IF($E502=$BB$6,$BB$7,IF($E502=$BC$6,$BC$7,IF($E502=#REF!,#REF!,IF($E502=$CJ$6,$CJ$7,"TBD")))))))))))))))))))))))))))))))))))))))))))))</f>
        <v/>
      </c>
      <c r="AC502" s="15" t="str">
        <f t="shared" si="145"/>
        <v/>
      </c>
      <c r="AD502" s="15" t="str">
        <f>IF($G502="","",IF($G502=$CL$6,"",IF($G502=$AG$6,LOOKUP($Z502,$AF$7:$AF$25,$AG$7:$AG$25),IF($G502=$AH$6,LOOKUP($Z502,$AF$7:$AF$25,$AH$7:$AH$25),IF($G502=$AI$6,LOOKUP($Z502,$AF$7:$AF$25,$AI$7:$AI$25),IF($G502=$AJ$6,LOOKUP($Z502,$AF$7:$AF$25,$AJ$7:$AJ$25),IF($G502=$BR$6,LOOKUP($Z502,$AF$7:$AF$25,$BR$7:$BR$25),IF($G502=$BS$6,LOOKUP($Z502,$AF$7:$AF$25,$BS$7:$BS$25),IF($G502=$BT$6,LOOKUP($Z502,$AF$7:$AF$25,$BT$7:$BT$25),IF($G502=$BU$6,LOOKUP($Z502,$AF$7:$AF$25,$BU$7:$BU$25),IF($G502=$BI$6,$BI$7,IF($G502=$AQ$6,LOOKUP($Z502,$AF$7:$AF$25,$AQ$7:$AQ$25),IF($G502=$AR$6,LOOKUP($Z502,$AF$7:$AF$25,$AR$7:$AR$25),IF($G502=$BV$6,LOOKUP($Z502,$AF$7:$AF$25,$BV$7:$BV$25),IF($G502=$BW$6,LOOKUP($Z502,$AF$7:$AF$25,$BW$7:$BW$25),IF($G502=$AU$6,LOOKUP($Z502,$AF$7:$AF$25,$AU$7:$AU$25),IF($G502=$AV$6,LOOKUP($Z502,$AF$7:$AF$25,$AV$7:$AV$25),IF($G502=$AK$6,LOOKUP($Z502,$AF$7:$AF$25,$AK$7:$AK$25),IF($G502=$AL$6,LOOKUP($Z502,$AF$7:$AF$25,$AL$7:$AL$25),IF($G502=$AM$6,LOOKUP($Z502,$AF$7:$AF$25,$AM$7:$AM$25),IF($G502=$BJ$6,$BJ$7,IF($G502=#REF!,#REF!,IF($G502=$AN$6,$AN$7,IF($G502=$AW$6,LOOKUP($Z502,$AF$7:$AF$25,$AW$7:$AW$25),IF($G502=$AX$6,LOOKUP($Z502,$AF$7:$AF$25,$AX$7:$AX$25),IF($G502=$BD$6,$BD$7,IF($G502=$AY$6,LOOKUP($Z502,$AF$7:$AF$25,$AY$7:$AY$25),IF($G502=$AZ$6,LOOKUP($Z502,$AF$7:$AF$25,$AZ$7:$AZ$25),IF($G502=$BL$6,$BL$7,IF($G502=$AP$6,LOOKUP($Z502,$AF$7:$AF$25,$AP$7:$AP$25),IF($G502=$BK$6,$BK$7,IF($G502=$CD$6,LOOKUP($Z502,$AF$7:$AF$25,$CD$7:$CD$25),IF($G502=$BE$6,$BE$7,IF($G502=$BF$6,$BF$7,IF($G502=$BG$6,$BG$7,IF($G502=$CE$6,"based on duration",IF($G502=$CF$6,LOOKUP($Z502,$AF$7:$AF$25,$CF$7:$CF$25),IF($G502=$CG$6,$CG$7,IF($G502=$CH$6,$CH$7,IF($G502=$CI$6,$CI$7,IF($G502=$BA$6,$BA$7,IF($G502=$BB$6,$BB$7,IF($G502=$BC$6,$BC$7,IF($G502=#REF!,#REF!,IF($G502=$CJ$6,$CJ$7,"TBD")))))))))))))))))))))))))))))))))))))))))))))</f>
        <v/>
      </c>
      <c r="AE502" s="121"/>
      <c r="AF502" s="8"/>
      <c r="AG502" s="13"/>
      <c r="AH502" s="13"/>
      <c r="AI502" s="13"/>
      <c r="AJ502" s="13"/>
      <c r="AO502" s="13"/>
      <c r="BR502" s="13"/>
      <c r="BS502" s="122"/>
      <c r="BT502" s="122"/>
      <c r="BX502" s="13"/>
      <c r="BY502" s="122"/>
      <c r="BZ502" s="122"/>
      <c r="CO502" s="136"/>
      <c r="CP502" s="137"/>
    </row>
    <row r="503" spans="1:94" s="123" customFormat="1" x14ac:dyDescent="0.25">
      <c r="A503" s="118"/>
      <c r="B503" s="118"/>
      <c r="C503" s="118"/>
      <c r="D503" s="118"/>
      <c r="E503" s="118"/>
      <c r="F503" s="118"/>
      <c r="G503" s="118"/>
      <c r="H503" s="118"/>
      <c r="I503" s="18" t="str">
        <f t="shared" si="129"/>
        <v/>
      </c>
      <c r="J503" s="18" t="str">
        <f t="shared" si="130"/>
        <v/>
      </c>
      <c r="K503" s="118"/>
      <c r="L503" s="151"/>
      <c r="M503" s="151"/>
      <c r="N503" s="119"/>
      <c r="O503" s="120" t="str">
        <f t="shared" si="138"/>
        <v/>
      </c>
      <c r="P503" s="119"/>
      <c r="Q503" s="15" t="str">
        <f t="shared" si="139"/>
        <v/>
      </c>
      <c r="R503" s="15" t="str">
        <f>IF('2014 Quote Calculator'!$AB503="-","-",IF('2014 Quote Calculator'!$AB503="","",IF(OR('2014 Quote Calculator'!$E503=$CF$6,'2014 Quote Calculator'!$E503=$CG$6,'2014 Quote Calculator'!$E503=$CH$6,'2014 Quote Calculator'!$E503=$CI$6),'2014 Quote Calculator'!$AB503,(1-$L503)*'2014 Quote Calculator'!$AB503)))</f>
        <v/>
      </c>
      <c r="S503" s="15" t="str">
        <f t="shared" si="140"/>
        <v/>
      </c>
      <c r="T503" s="15" t="str">
        <f>IF('2014 Quote Calculator'!$AD503="-","-",IF('2014 Quote Calculator'!$AD503="","",IF(OR('2014 Quote Calculator'!$G503=$CF$6,'2014 Quote Calculator'!$G503=$CG$6,'2014 Quote Calculator'!$G503=$CH$6,'2014 Quote Calculator'!$G503=$CI$6),'2014 Quote Calculator'!$AD503,(1-$L503)*'2014 Quote Calculator'!$AD503)))</f>
        <v/>
      </c>
      <c r="U503" s="15" t="str">
        <f t="shared" si="141"/>
        <v/>
      </c>
      <c r="V503" s="119"/>
      <c r="W503" s="18" t="str">
        <f t="shared" si="142"/>
        <v/>
      </c>
      <c r="X503" s="18" t="str">
        <f t="shared" si="143"/>
        <v/>
      </c>
      <c r="Y503" s="18"/>
      <c r="Z503" s="18"/>
      <c r="AA503" s="18" t="str">
        <f t="shared" si="146"/>
        <v/>
      </c>
      <c r="AB503" s="15" t="str">
        <f>IF($E503="","",IF($E503=$CL$6,"",IF($E503=$AG$6,LOOKUP($X503,$AF$7:$AF$25,$AG$7:$AG$25),IF($E503=$AH$6,LOOKUP($X503,$AF$7:$AF$25,$AH$7:$AH$25),IF($E503=$AI$6,LOOKUP($X503,$AF$7:$AF$25,$AI$7:$AI$25),IF($E503=$AJ$6,LOOKUP($X503,$AF$7:$AF$25,$AJ$7:$AJ$25),IF($E503=$BR$6,LOOKUP($X503,$AF$7:$AF$25,$BR$7:$BR$25),IF($E503=$BS$6,LOOKUP($X503,$AF$7:$AF$25,$BS$7:$BS$25),IF($E503=$BT$6,LOOKUP($X503,$AF$7:$AF$25,$BT$7:$BT$25),IF($E503=$BU$6,LOOKUP($X503,$AF$7:$AF$25,$BU$7:$BU$25),IF($E503=$BI$6,$BI$7,IF($E503=$AQ$6,LOOKUP($X503,$AF$7:$AF$25,$AQ$7:$AQ$25),IF($E503=$AR$6,LOOKUP($X503,$AF$7:$AF$25,$AR$7:$AR$25),IF($E503=$BV$6,LOOKUP($X503,$AF$7:$AF$25,$BV$7:$BV$25),IF($E503=$BW$6,LOOKUP($X503,$AF$7:$AF$25,$BW$7:$BW$25),IF($E503=$AU$6,LOOKUP($X503,$AF$7:$AF$25,$AU$7:$AU$25),IF($E503=$AV$6,LOOKUP($X503,$AF$7:$AF$25,$AV$7:$AV$25),IF($E503=$AK$6,LOOKUP($X503,$AF$7:$AF$25,$AK$7:$AK$25),IF($E503=$AL$6,LOOKUP($X503,$AF$7:$AF$25,$AL$7:$AL$25),IF($E503=$AM$6,LOOKUP($X503,$AF$7:$AF$25,$AM$7:$AM$25),IF($E503=$BJ$6,$BJ$7,IF($E503=#REF!,#REF!,IF($E503=$AN$6,$AN$7,IF($E503=$AW$6,LOOKUP($X503,$AF$7:$AF$25,$AW$7:$AW$25),IF($E503=$AX$6,LOOKUP($X503,$AF$7:$AF$25,$AX$7:$AX$25),IF($E503=$BD$6,$BD$7,IF($E503=$AY$6,LOOKUP($X503,$AF$7:$AF$25,$AY$7:$AY$25),IF($E503=$AZ$6,LOOKUP($X503,$AF$7:$AF$25,$AZ$7:$AZ$25),IF($E503=$BL$6,$BL$7,IF($E503=$AP$6,LOOKUP($X503,$AF$7:$AF$25,$AP$7:$AP$25),IF($E503=$BK$6,$BK$7,IF($E503=$CD$6,LOOKUP($X503,$AF$7:$AF$25,$CD$7:$CD$25),IF($E503=$BE$6,$BE$7,IF($E503=$BF$6,$BF$7,IF($E503=$BG$6,$BG$7,IF($E503=$CE$6,"based on duration",IF($E503=$CF$6,LOOKUP($X503,$AF$7:$AF$25,$CF$7:$CF$25),IF($E503=$CG$6,$CG$7,IF($E503=$CH$6,$CH$7,IF($E503=$CI$6,$CI$7,IF($E503=$BA$6,$BA$7,IF($E503=$BB$6,$BB$7,IF($E503=$BC$6,$BC$7,IF($E503=#REF!,#REF!,IF($E503=$CJ$6,$CJ$7,"TBD")))))))))))))))))))))))))))))))))))))))))))))</f>
        <v/>
      </c>
      <c r="AC503" s="15" t="str">
        <f t="shared" si="145"/>
        <v/>
      </c>
      <c r="AD503" s="15" t="str">
        <f>IF($G503="","",IF($G503=$CL$6,"",IF($G503=$AG$6,LOOKUP($Z503,$AF$7:$AF$25,$AG$7:$AG$25),IF($G503=$AH$6,LOOKUP($Z503,$AF$7:$AF$25,$AH$7:$AH$25),IF($G503=$AI$6,LOOKUP($Z503,$AF$7:$AF$25,$AI$7:$AI$25),IF($G503=$AJ$6,LOOKUP($Z503,$AF$7:$AF$25,$AJ$7:$AJ$25),IF($G503=$BR$6,LOOKUP($Z503,$AF$7:$AF$25,$BR$7:$BR$25),IF($G503=$BS$6,LOOKUP($Z503,$AF$7:$AF$25,$BS$7:$BS$25),IF($G503=$BT$6,LOOKUP($Z503,$AF$7:$AF$25,$BT$7:$BT$25),IF($G503=$BU$6,LOOKUP($Z503,$AF$7:$AF$25,$BU$7:$BU$25),IF($G503=$BI$6,$BI$7,IF($G503=$AQ$6,LOOKUP($Z503,$AF$7:$AF$25,$AQ$7:$AQ$25),IF($G503=$AR$6,LOOKUP($Z503,$AF$7:$AF$25,$AR$7:$AR$25),IF($G503=$BV$6,LOOKUP($Z503,$AF$7:$AF$25,$BV$7:$BV$25),IF($G503=$BW$6,LOOKUP($Z503,$AF$7:$AF$25,$BW$7:$BW$25),IF($G503=$AU$6,LOOKUP($Z503,$AF$7:$AF$25,$AU$7:$AU$25),IF($G503=$AV$6,LOOKUP($Z503,$AF$7:$AF$25,$AV$7:$AV$25),IF($G503=$AK$6,LOOKUP($Z503,$AF$7:$AF$25,$AK$7:$AK$25),IF($G503=$AL$6,LOOKUP($Z503,$AF$7:$AF$25,$AL$7:$AL$25),IF($G503=$AM$6,LOOKUP($Z503,$AF$7:$AF$25,$AM$7:$AM$25),IF($G503=$BJ$6,$BJ$7,IF($G503=#REF!,#REF!,IF($G503=$AN$6,$AN$7,IF($G503=$AW$6,LOOKUP($Z503,$AF$7:$AF$25,$AW$7:$AW$25),IF($G503=$AX$6,LOOKUP($Z503,$AF$7:$AF$25,$AX$7:$AX$25),IF($G503=$BD$6,$BD$7,IF($G503=$AY$6,LOOKUP($Z503,$AF$7:$AF$25,$AY$7:$AY$25),IF($G503=$AZ$6,LOOKUP($Z503,$AF$7:$AF$25,$AZ$7:$AZ$25),IF($G503=$BL$6,$BL$7,IF($G503=$AP$6,LOOKUP($Z503,$AF$7:$AF$25,$AP$7:$AP$25),IF($G503=$BK$6,$BK$7,IF($G503=$CD$6,LOOKUP($Z503,$AF$7:$AF$25,$CD$7:$CD$25),IF($G503=$BE$6,$BE$7,IF($G503=$BF$6,$BF$7,IF($G503=$BG$6,$BG$7,IF($G503=$CE$6,"based on duration",IF($G503=$CF$6,LOOKUP($Z503,$AF$7:$AF$25,$CF$7:$CF$25),IF($G503=$CG$6,$CG$7,IF($G503=$CH$6,$CH$7,IF($G503=$CI$6,$CI$7,IF($G503=$BA$6,$BA$7,IF($G503=$BB$6,$BB$7,IF($G503=$BC$6,$BC$7,IF($G503=#REF!,#REF!,IF($G503=$CJ$6,$CJ$7,"TBD")))))))))))))))))))))))))))))))))))))))))))))</f>
        <v/>
      </c>
      <c r="AE503" s="121"/>
      <c r="AF503" s="8"/>
      <c r="AG503" s="13"/>
      <c r="AH503" s="13"/>
      <c r="AI503" s="13"/>
      <c r="AJ503" s="13"/>
      <c r="AO503" s="13"/>
      <c r="BR503" s="13"/>
      <c r="BS503" s="122"/>
      <c r="BT503" s="122"/>
      <c r="BX503" s="13"/>
      <c r="BY503" s="122"/>
      <c r="BZ503" s="122"/>
      <c r="CO503" s="136"/>
      <c r="CP503" s="137"/>
    </row>
    <row r="504" spans="1:94" s="123" customFormat="1" x14ac:dyDescent="0.25">
      <c r="A504" s="118"/>
      <c r="B504" s="118"/>
      <c r="C504" s="118"/>
      <c r="D504" s="118"/>
      <c r="E504" s="118"/>
      <c r="F504" s="118"/>
      <c r="G504" s="118"/>
      <c r="H504" s="118"/>
      <c r="I504" s="18" t="str">
        <f t="shared" si="129"/>
        <v/>
      </c>
      <c r="J504" s="18" t="str">
        <f t="shared" si="130"/>
        <v/>
      </c>
      <c r="K504" s="118"/>
      <c r="L504" s="151"/>
      <c r="M504" s="151"/>
      <c r="N504" s="119"/>
      <c r="O504" s="120" t="str">
        <f t="shared" si="138"/>
        <v/>
      </c>
      <c r="P504" s="119"/>
      <c r="Q504" s="15" t="str">
        <f t="shared" si="139"/>
        <v/>
      </c>
      <c r="R504" s="15" t="str">
        <f>IF('2014 Quote Calculator'!$AB504="-","-",IF('2014 Quote Calculator'!$AB504="","",IF(OR('2014 Quote Calculator'!$E504=$CF$6,'2014 Quote Calculator'!$E504=$CG$6,'2014 Quote Calculator'!$E504=$CH$6,'2014 Quote Calculator'!$E504=$CI$6),'2014 Quote Calculator'!$AB504,(1-$L504)*'2014 Quote Calculator'!$AB504)))</f>
        <v/>
      </c>
      <c r="S504" s="15" t="str">
        <f t="shared" si="140"/>
        <v/>
      </c>
      <c r="T504" s="15" t="str">
        <f>IF('2014 Quote Calculator'!$AD504="-","-",IF('2014 Quote Calculator'!$AD504="","",IF(OR('2014 Quote Calculator'!$G504=$CF$6,'2014 Quote Calculator'!$G504=$CG$6,'2014 Quote Calculator'!$G504=$CH$6,'2014 Quote Calculator'!$G504=$CI$6),'2014 Quote Calculator'!$AD504,(1-$L504)*'2014 Quote Calculator'!$AD504)))</f>
        <v/>
      </c>
      <c r="U504" s="15" t="str">
        <f t="shared" si="141"/>
        <v/>
      </c>
      <c r="V504" s="119"/>
      <c r="W504" s="18" t="str">
        <f t="shared" si="142"/>
        <v/>
      </c>
      <c r="X504" s="18" t="str">
        <f t="shared" si="143"/>
        <v/>
      </c>
      <c r="Y504" s="18"/>
      <c r="Z504" s="18"/>
      <c r="AA504" s="18" t="str">
        <f t="shared" si="146"/>
        <v/>
      </c>
      <c r="AB504" s="15" t="str">
        <f>IF($E504="","",IF($E504=$CL$6,"",IF($E504=$AG$6,LOOKUP($X504,$AF$7:$AF$25,$AG$7:$AG$25),IF($E504=$AH$6,LOOKUP($X504,$AF$7:$AF$25,$AH$7:$AH$25),IF($E504=$AI$6,LOOKUP($X504,$AF$7:$AF$25,$AI$7:$AI$25),IF($E504=$AJ$6,LOOKUP($X504,$AF$7:$AF$25,$AJ$7:$AJ$25),IF($E504=$BR$6,LOOKUP($X504,$AF$7:$AF$25,$BR$7:$BR$25),IF($E504=$BS$6,LOOKUP($X504,$AF$7:$AF$25,$BS$7:$BS$25),IF($E504=$BT$6,LOOKUP($X504,$AF$7:$AF$25,$BT$7:$BT$25),IF($E504=$BU$6,LOOKUP($X504,$AF$7:$AF$25,$BU$7:$BU$25),IF($E504=$BI$6,$BI$7,IF($E504=$AQ$6,LOOKUP($X504,$AF$7:$AF$25,$AQ$7:$AQ$25),IF($E504=$AR$6,LOOKUP($X504,$AF$7:$AF$25,$AR$7:$AR$25),IF($E504=$BV$6,LOOKUP($X504,$AF$7:$AF$25,$BV$7:$BV$25),IF($E504=$BW$6,LOOKUP($X504,$AF$7:$AF$25,$BW$7:$BW$25),IF($E504=$AU$6,LOOKUP($X504,$AF$7:$AF$25,$AU$7:$AU$25),IF($E504=$AV$6,LOOKUP($X504,$AF$7:$AF$25,$AV$7:$AV$25),IF($E504=$AK$6,LOOKUP($X504,$AF$7:$AF$25,$AK$7:$AK$25),IF($E504=$AL$6,LOOKUP($X504,$AF$7:$AF$25,$AL$7:$AL$25),IF($E504=$AM$6,LOOKUP($X504,$AF$7:$AF$25,$AM$7:$AM$25),IF($E504=$BJ$6,$BJ$7,IF($E504=#REF!,#REF!,IF($E504=$AN$6,$AN$7,IF($E504=$AW$6,LOOKUP($X504,$AF$7:$AF$25,$AW$7:$AW$25),IF($E504=$AX$6,LOOKUP($X504,$AF$7:$AF$25,$AX$7:$AX$25),IF($E504=$BD$6,$BD$7,IF($E504=$AY$6,LOOKUP($X504,$AF$7:$AF$25,$AY$7:$AY$25),IF($E504=$AZ$6,LOOKUP($X504,$AF$7:$AF$25,$AZ$7:$AZ$25),IF($E504=$BL$6,$BL$7,IF($E504=$AP$6,LOOKUP($X504,$AF$7:$AF$25,$AP$7:$AP$25),IF($E504=$BK$6,$BK$7,IF($E504=$CD$6,LOOKUP($X504,$AF$7:$AF$25,$CD$7:$CD$25),IF($E504=$BE$6,$BE$7,IF($E504=$BF$6,$BF$7,IF($E504=$BG$6,$BG$7,IF($E504=$CE$6,"based on duration",IF($E504=$CF$6,LOOKUP($X504,$AF$7:$AF$25,$CF$7:$CF$25),IF($E504=$CG$6,$CG$7,IF($E504=$CH$6,$CH$7,IF($E504=$CI$6,$CI$7,IF($E504=$BA$6,$BA$7,IF($E504=$BB$6,$BB$7,IF($E504=$BC$6,$BC$7,IF($E504=#REF!,#REF!,IF($E504=$CJ$6,$CJ$7,"TBD")))))))))))))))))))))))))))))))))))))))))))))</f>
        <v/>
      </c>
      <c r="AC504" s="15" t="str">
        <f t="shared" si="145"/>
        <v/>
      </c>
      <c r="AD504" s="15" t="str">
        <f>IF($G504="","",IF($G504=$CL$6,"",IF($G504=$AG$6,LOOKUP($Z504,$AF$7:$AF$25,$AG$7:$AG$25),IF($G504=$AH$6,LOOKUP($Z504,$AF$7:$AF$25,$AH$7:$AH$25),IF($G504=$AI$6,LOOKUP($Z504,$AF$7:$AF$25,$AI$7:$AI$25),IF($G504=$AJ$6,LOOKUP($Z504,$AF$7:$AF$25,$AJ$7:$AJ$25),IF($G504=$BR$6,LOOKUP($Z504,$AF$7:$AF$25,$BR$7:$BR$25),IF($G504=$BS$6,LOOKUP($Z504,$AF$7:$AF$25,$BS$7:$BS$25),IF($G504=$BT$6,LOOKUP($Z504,$AF$7:$AF$25,$BT$7:$BT$25),IF($G504=$BU$6,LOOKUP($Z504,$AF$7:$AF$25,$BU$7:$BU$25),IF($G504=$BI$6,$BI$7,IF($G504=$AQ$6,LOOKUP($Z504,$AF$7:$AF$25,$AQ$7:$AQ$25),IF($G504=$AR$6,LOOKUP($Z504,$AF$7:$AF$25,$AR$7:$AR$25),IF($G504=$BV$6,LOOKUP($Z504,$AF$7:$AF$25,$BV$7:$BV$25),IF($G504=$BW$6,LOOKUP($Z504,$AF$7:$AF$25,$BW$7:$BW$25),IF($G504=$AU$6,LOOKUP($Z504,$AF$7:$AF$25,$AU$7:$AU$25),IF($G504=$AV$6,LOOKUP($Z504,$AF$7:$AF$25,$AV$7:$AV$25),IF($G504=$AK$6,LOOKUP($Z504,$AF$7:$AF$25,$AK$7:$AK$25),IF($G504=$AL$6,LOOKUP($Z504,$AF$7:$AF$25,$AL$7:$AL$25),IF($G504=$AM$6,LOOKUP($Z504,$AF$7:$AF$25,$AM$7:$AM$25),IF($G504=$BJ$6,$BJ$7,IF($G504=#REF!,#REF!,IF($G504=$AN$6,$AN$7,IF($G504=$AW$6,LOOKUP($Z504,$AF$7:$AF$25,$AW$7:$AW$25),IF($G504=$AX$6,LOOKUP($Z504,$AF$7:$AF$25,$AX$7:$AX$25),IF($G504=$BD$6,$BD$7,IF($G504=$AY$6,LOOKUP($Z504,$AF$7:$AF$25,$AY$7:$AY$25),IF($G504=$AZ$6,LOOKUP($Z504,$AF$7:$AF$25,$AZ$7:$AZ$25),IF($G504=$BL$6,$BL$7,IF($G504=$AP$6,LOOKUP($Z504,$AF$7:$AF$25,$AP$7:$AP$25),IF($G504=$BK$6,$BK$7,IF($G504=$CD$6,LOOKUP($Z504,$AF$7:$AF$25,$CD$7:$CD$25),IF($G504=$BE$6,$BE$7,IF($G504=$BF$6,$BF$7,IF($G504=$BG$6,$BG$7,IF($G504=$CE$6,"based on duration",IF($G504=$CF$6,LOOKUP($Z504,$AF$7:$AF$25,$CF$7:$CF$25),IF($G504=$CG$6,$CG$7,IF($G504=$CH$6,$CH$7,IF($G504=$CI$6,$CI$7,IF($G504=$BA$6,$BA$7,IF($G504=$BB$6,$BB$7,IF($G504=$BC$6,$BC$7,IF($G504=#REF!,#REF!,IF($G504=$CJ$6,$CJ$7,"TBD")))))))))))))))))))))))))))))))))))))))))))))</f>
        <v/>
      </c>
      <c r="AE504" s="121"/>
      <c r="AF504" s="8"/>
      <c r="AG504" s="13"/>
      <c r="AH504" s="13"/>
      <c r="AI504" s="13"/>
      <c r="AJ504" s="13"/>
      <c r="AO504" s="13"/>
      <c r="BR504" s="13"/>
      <c r="BS504" s="122"/>
      <c r="BT504" s="122"/>
      <c r="BX504" s="13"/>
      <c r="BY504" s="122"/>
      <c r="BZ504" s="122"/>
      <c r="CO504" s="136"/>
      <c r="CP504" s="137"/>
    </row>
    <row r="505" spans="1:94" s="123" customFormat="1" x14ac:dyDescent="0.25">
      <c r="A505" s="118"/>
      <c r="B505" s="118"/>
      <c r="C505" s="118"/>
      <c r="D505" s="118"/>
      <c r="E505" s="118"/>
      <c r="F505" s="118"/>
      <c r="G505" s="118"/>
      <c r="H505" s="118"/>
      <c r="I505" s="18" t="str">
        <f t="shared" si="129"/>
        <v/>
      </c>
      <c r="J505" s="18" t="str">
        <f t="shared" si="130"/>
        <v/>
      </c>
      <c r="K505" s="118"/>
      <c r="L505" s="151"/>
      <c r="M505" s="151"/>
      <c r="N505" s="119"/>
      <c r="O505" s="120" t="str">
        <f t="shared" si="138"/>
        <v/>
      </c>
      <c r="P505" s="119"/>
      <c r="Q505" s="15" t="str">
        <f t="shared" si="139"/>
        <v/>
      </c>
      <c r="R505" s="15" t="str">
        <f>IF('2014 Quote Calculator'!$AB505="-","-",IF('2014 Quote Calculator'!$AB505="","",IF(OR('2014 Quote Calculator'!$E505=$CF$6,'2014 Quote Calculator'!$E505=$CG$6,'2014 Quote Calculator'!$E505=$CH$6,'2014 Quote Calculator'!$E505=$CI$6),'2014 Quote Calculator'!$AB505,(1-$L505)*'2014 Quote Calculator'!$AB505)))</f>
        <v/>
      </c>
      <c r="S505" s="15" t="str">
        <f t="shared" si="140"/>
        <v/>
      </c>
      <c r="T505" s="15" t="str">
        <f>IF('2014 Quote Calculator'!$AD505="-","-",IF('2014 Quote Calculator'!$AD505="","",IF(OR('2014 Quote Calculator'!$G505=$CF$6,'2014 Quote Calculator'!$G505=$CG$6,'2014 Quote Calculator'!$G505=$CH$6,'2014 Quote Calculator'!$G505=$CI$6),'2014 Quote Calculator'!$AD505,(1-$L505)*'2014 Quote Calculator'!$AD505)))</f>
        <v/>
      </c>
      <c r="U505" s="15" t="str">
        <f t="shared" si="141"/>
        <v/>
      </c>
      <c r="V505" s="119"/>
      <c r="W505" s="18" t="str">
        <f t="shared" si="142"/>
        <v/>
      </c>
      <c r="X505" s="18" t="str">
        <f t="shared" si="143"/>
        <v/>
      </c>
      <c r="Y505" s="18"/>
      <c r="Z505" s="18"/>
      <c r="AA505" s="18" t="str">
        <f t="shared" si="146"/>
        <v/>
      </c>
      <c r="AB505" s="15" t="str">
        <f>IF($E505="","",IF($E505=$CL$6,"",IF($E505=$AG$6,LOOKUP($X505,$AF$7:$AF$25,$AG$7:$AG$25),IF($E505=$AH$6,LOOKUP($X505,$AF$7:$AF$25,$AH$7:$AH$25),IF($E505=$AI$6,LOOKUP($X505,$AF$7:$AF$25,$AI$7:$AI$25),IF($E505=$AJ$6,LOOKUP($X505,$AF$7:$AF$25,$AJ$7:$AJ$25),IF($E505=$BR$6,LOOKUP($X505,$AF$7:$AF$25,$BR$7:$BR$25),IF($E505=$BS$6,LOOKUP($X505,$AF$7:$AF$25,$BS$7:$BS$25),IF($E505=$BT$6,LOOKUP($X505,$AF$7:$AF$25,$BT$7:$BT$25),IF($E505=$BU$6,LOOKUP($X505,$AF$7:$AF$25,$BU$7:$BU$25),IF($E505=$BI$6,$BI$7,IF($E505=$AQ$6,LOOKUP($X505,$AF$7:$AF$25,$AQ$7:$AQ$25),IF($E505=$AR$6,LOOKUP($X505,$AF$7:$AF$25,$AR$7:$AR$25),IF($E505=$BV$6,LOOKUP($X505,$AF$7:$AF$25,$BV$7:$BV$25),IF($E505=$BW$6,LOOKUP($X505,$AF$7:$AF$25,$BW$7:$BW$25),IF($E505=$AU$6,LOOKUP($X505,$AF$7:$AF$25,$AU$7:$AU$25),IF($E505=$AV$6,LOOKUP($X505,$AF$7:$AF$25,$AV$7:$AV$25),IF($E505=$AK$6,LOOKUP($X505,$AF$7:$AF$25,$AK$7:$AK$25),IF($E505=$AL$6,LOOKUP($X505,$AF$7:$AF$25,$AL$7:$AL$25),IF($E505=$AM$6,LOOKUP($X505,$AF$7:$AF$25,$AM$7:$AM$25),IF($E505=$BJ$6,$BJ$7,IF($E505=#REF!,#REF!,IF($E505=$AN$6,$AN$7,IF($E505=$AW$6,LOOKUP($X505,$AF$7:$AF$25,$AW$7:$AW$25),IF($E505=$AX$6,LOOKUP($X505,$AF$7:$AF$25,$AX$7:$AX$25),IF($E505=$BD$6,$BD$7,IF($E505=$AY$6,LOOKUP($X505,$AF$7:$AF$25,$AY$7:$AY$25),IF($E505=$AZ$6,LOOKUP($X505,$AF$7:$AF$25,$AZ$7:$AZ$25),IF($E505=$BL$6,$BL$7,IF($E505=$AP$6,LOOKUP($X505,$AF$7:$AF$25,$AP$7:$AP$25),IF($E505=$BK$6,$BK$7,IF($E505=$CD$6,LOOKUP($X505,$AF$7:$AF$25,$CD$7:$CD$25),IF($E505=$BE$6,$BE$7,IF($E505=$BF$6,$BF$7,IF($E505=$BG$6,$BG$7,IF($E505=$CE$6,"based on duration",IF($E505=$CF$6,LOOKUP($X505,$AF$7:$AF$25,$CF$7:$CF$25),IF($E505=$CG$6,$CG$7,IF($E505=$CH$6,$CH$7,IF($E505=$CI$6,$CI$7,IF($E505=$BA$6,$BA$7,IF($E505=$BB$6,$BB$7,IF($E505=$BC$6,$BC$7,IF($E505=#REF!,#REF!,IF($E505=$CJ$6,$CJ$7,"TBD")))))))))))))))))))))))))))))))))))))))))))))</f>
        <v/>
      </c>
      <c r="AC505" s="15" t="str">
        <f t="shared" si="145"/>
        <v/>
      </c>
      <c r="AD505" s="15" t="str">
        <f>IF($G505="","",IF($G505=$CL$6,"",IF($G505=$AG$6,LOOKUP($Z505,$AF$7:$AF$25,$AG$7:$AG$25),IF($G505=$AH$6,LOOKUP($Z505,$AF$7:$AF$25,$AH$7:$AH$25),IF($G505=$AI$6,LOOKUP($Z505,$AF$7:$AF$25,$AI$7:$AI$25),IF($G505=$AJ$6,LOOKUP($Z505,$AF$7:$AF$25,$AJ$7:$AJ$25),IF($G505=$BR$6,LOOKUP($Z505,$AF$7:$AF$25,$BR$7:$BR$25),IF($G505=$BS$6,LOOKUP($Z505,$AF$7:$AF$25,$BS$7:$BS$25),IF($G505=$BT$6,LOOKUP($Z505,$AF$7:$AF$25,$BT$7:$BT$25),IF($G505=$BU$6,LOOKUP($Z505,$AF$7:$AF$25,$BU$7:$BU$25),IF($G505=$BI$6,$BI$7,IF($G505=$AQ$6,LOOKUP($Z505,$AF$7:$AF$25,$AQ$7:$AQ$25),IF($G505=$AR$6,LOOKUP($Z505,$AF$7:$AF$25,$AR$7:$AR$25),IF($G505=$BV$6,LOOKUP($Z505,$AF$7:$AF$25,$BV$7:$BV$25),IF($G505=$BW$6,LOOKUP($Z505,$AF$7:$AF$25,$BW$7:$BW$25),IF($G505=$AU$6,LOOKUP($Z505,$AF$7:$AF$25,$AU$7:$AU$25),IF($G505=$AV$6,LOOKUP($Z505,$AF$7:$AF$25,$AV$7:$AV$25),IF($G505=$AK$6,LOOKUP($Z505,$AF$7:$AF$25,$AK$7:$AK$25),IF($G505=$AL$6,LOOKUP($Z505,$AF$7:$AF$25,$AL$7:$AL$25),IF($G505=$AM$6,LOOKUP($Z505,$AF$7:$AF$25,$AM$7:$AM$25),IF($G505=$BJ$6,$BJ$7,IF($G505=#REF!,#REF!,IF($G505=$AN$6,$AN$7,IF($G505=$AW$6,LOOKUP($Z505,$AF$7:$AF$25,$AW$7:$AW$25),IF($G505=$AX$6,LOOKUP($Z505,$AF$7:$AF$25,$AX$7:$AX$25),IF($G505=$BD$6,$BD$7,IF($G505=$AY$6,LOOKUP($Z505,$AF$7:$AF$25,$AY$7:$AY$25),IF($G505=$AZ$6,LOOKUP($Z505,$AF$7:$AF$25,$AZ$7:$AZ$25),IF($G505=$BL$6,$BL$7,IF($G505=$AP$6,LOOKUP($Z505,$AF$7:$AF$25,$AP$7:$AP$25),IF($G505=$BK$6,$BK$7,IF($G505=$CD$6,LOOKUP($Z505,$AF$7:$AF$25,$CD$7:$CD$25),IF($G505=$BE$6,$BE$7,IF($G505=$BF$6,$BF$7,IF($G505=$BG$6,$BG$7,IF($G505=$CE$6,"based on duration",IF($G505=$CF$6,LOOKUP($Z505,$AF$7:$AF$25,$CF$7:$CF$25),IF($G505=$CG$6,$CG$7,IF($G505=$CH$6,$CH$7,IF($G505=$CI$6,$CI$7,IF($G505=$BA$6,$BA$7,IF($G505=$BB$6,$BB$7,IF($G505=$BC$6,$BC$7,IF($G505=#REF!,#REF!,IF($G505=$CJ$6,$CJ$7,"TBD")))))))))))))))))))))))))))))))))))))))))))))</f>
        <v/>
      </c>
      <c r="AE505" s="121"/>
      <c r="AF505" s="8"/>
      <c r="AG505" s="13"/>
      <c r="AH505" s="13"/>
      <c r="AI505" s="13"/>
      <c r="AJ505" s="13"/>
      <c r="AO505" s="13"/>
      <c r="BR505" s="13"/>
      <c r="BS505" s="122"/>
      <c r="BT505" s="122"/>
      <c r="BX505" s="13"/>
      <c r="BY505" s="122"/>
      <c r="BZ505" s="122"/>
      <c r="CO505" s="136"/>
      <c r="CP505" s="137"/>
    </row>
    <row r="506" spans="1:94" s="123" customFormat="1" x14ac:dyDescent="0.25">
      <c r="A506" s="118"/>
      <c r="B506" s="118"/>
      <c r="C506" s="118"/>
      <c r="D506" s="118"/>
      <c r="E506" s="118"/>
      <c r="F506" s="118"/>
      <c r="G506" s="118"/>
      <c r="H506" s="118"/>
      <c r="I506" s="18" t="str">
        <f t="shared" si="129"/>
        <v/>
      </c>
      <c r="J506" s="18" t="str">
        <f t="shared" si="130"/>
        <v/>
      </c>
      <c r="K506" s="118"/>
      <c r="L506" s="151"/>
      <c r="M506" s="151"/>
      <c r="N506" s="119"/>
      <c r="O506" s="120" t="str">
        <f t="shared" si="138"/>
        <v/>
      </c>
      <c r="P506" s="119"/>
      <c r="Q506" s="15" t="str">
        <f t="shared" si="139"/>
        <v/>
      </c>
      <c r="R506" s="15" t="str">
        <f>IF('2014 Quote Calculator'!$AB506="-","-",IF('2014 Quote Calculator'!$AB506="","",IF(OR('2014 Quote Calculator'!$E506=$CF$6,'2014 Quote Calculator'!$E506=$CG$6,'2014 Quote Calculator'!$E506=$CH$6,'2014 Quote Calculator'!$E506=$CI$6),'2014 Quote Calculator'!$AB506,(1-$L506)*'2014 Quote Calculator'!$AB506)))</f>
        <v/>
      </c>
      <c r="S506" s="15" t="str">
        <f t="shared" si="140"/>
        <v/>
      </c>
      <c r="T506" s="15" t="str">
        <f>IF('2014 Quote Calculator'!$AD506="-","-",IF('2014 Quote Calculator'!$AD506="","",IF(OR('2014 Quote Calculator'!$G506=$CF$6,'2014 Quote Calculator'!$G506=$CG$6,'2014 Quote Calculator'!$G506=$CH$6,'2014 Quote Calculator'!$G506=$CI$6),'2014 Quote Calculator'!$AD506,(1-$L506)*'2014 Quote Calculator'!$AD506)))</f>
        <v/>
      </c>
      <c r="U506" s="15" t="str">
        <f t="shared" si="141"/>
        <v/>
      </c>
      <c r="V506" s="119"/>
      <c r="W506" s="18" t="str">
        <f t="shared" si="142"/>
        <v/>
      </c>
      <c r="X506" s="18" t="str">
        <f t="shared" si="143"/>
        <v/>
      </c>
      <c r="Y506" s="18"/>
      <c r="Z506" s="18"/>
      <c r="AA506" s="18" t="str">
        <f t="shared" si="146"/>
        <v/>
      </c>
      <c r="AB506" s="15" t="str">
        <f>IF($E506="","",IF($E506=$CL$6,"",IF($E506=$AG$6,LOOKUP($X506,$AF$7:$AF$25,$AG$7:$AG$25),IF($E506=$AH$6,LOOKUP($X506,$AF$7:$AF$25,$AH$7:$AH$25),IF($E506=$AI$6,LOOKUP($X506,$AF$7:$AF$25,$AI$7:$AI$25),IF($E506=$AJ$6,LOOKUP($X506,$AF$7:$AF$25,$AJ$7:$AJ$25),IF($E506=$BR$6,LOOKUP($X506,$AF$7:$AF$25,$BR$7:$BR$25),IF($E506=$BS$6,LOOKUP($X506,$AF$7:$AF$25,$BS$7:$BS$25),IF($E506=$BT$6,LOOKUP($X506,$AF$7:$AF$25,$BT$7:$BT$25),IF($E506=$BU$6,LOOKUP($X506,$AF$7:$AF$25,$BU$7:$BU$25),IF($E506=$BI$6,$BI$7,IF($E506=$AQ$6,LOOKUP($X506,$AF$7:$AF$25,$AQ$7:$AQ$25),IF($E506=$AR$6,LOOKUP($X506,$AF$7:$AF$25,$AR$7:$AR$25),IF($E506=$BV$6,LOOKUP($X506,$AF$7:$AF$25,$BV$7:$BV$25),IF($E506=$BW$6,LOOKUP($X506,$AF$7:$AF$25,$BW$7:$BW$25),IF($E506=$AU$6,LOOKUP($X506,$AF$7:$AF$25,$AU$7:$AU$25),IF($E506=$AV$6,LOOKUP($X506,$AF$7:$AF$25,$AV$7:$AV$25),IF($E506=$AK$6,LOOKUP($X506,$AF$7:$AF$25,$AK$7:$AK$25),IF($E506=$AL$6,LOOKUP($X506,$AF$7:$AF$25,$AL$7:$AL$25),IF($E506=$AM$6,LOOKUP($X506,$AF$7:$AF$25,$AM$7:$AM$25),IF($E506=$BJ$6,$BJ$7,IF($E506=#REF!,#REF!,IF($E506=$AN$6,$AN$7,IF($E506=$AW$6,LOOKUP($X506,$AF$7:$AF$25,$AW$7:$AW$25),IF($E506=$AX$6,LOOKUP($X506,$AF$7:$AF$25,$AX$7:$AX$25),IF($E506=$BD$6,$BD$7,IF($E506=$AY$6,LOOKUP($X506,$AF$7:$AF$25,$AY$7:$AY$25),IF($E506=$AZ$6,LOOKUP($X506,$AF$7:$AF$25,$AZ$7:$AZ$25),IF($E506=$BL$6,$BL$7,IF($E506=$AP$6,LOOKUP($X506,$AF$7:$AF$25,$AP$7:$AP$25),IF($E506=$BK$6,$BK$7,IF($E506=$CD$6,LOOKUP($X506,$AF$7:$AF$25,$CD$7:$CD$25),IF($E506=$BE$6,$BE$7,IF($E506=$BF$6,$BF$7,IF($E506=$BG$6,$BG$7,IF($E506=$CE$6,"based on duration",IF($E506=$CF$6,LOOKUP($X506,$AF$7:$AF$25,$CF$7:$CF$25),IF($E506=$CG$6,$CG$7,IF($E506=$CH$6,$CH$7,IF($E506=$CI$6,$CI$7,IF($E506=$BA$6,$BA$7,IF($E506=$BB$6,$BB$7,IF($E506=$BC$6,$BC$7,IF($E506=#REF!,#REF!,IF($E506=$CJ$6,$CJ$7,"TBD")))))))))))))))))))))))))))))))))))))))))))))</f>
        <v/>
      </c>
      <c r="AC506" s="15" t="str">
        <f t="shared" si="145"/>
        <v/>
      </c>
      <c r="AD506" s="15" t="str">
        <f>IF($G506="","",IF($G506=$CL$6,"",IF($G506=$AG$6,LOOKUP($Z506,$AF$7:$AF$25,$AG$7:$AG$25),IF($G506=$AH$6,LOOKUP($Z506,$AF$7:$AF$25,$AH$7:$AH$25),IF($G506=$AI$6,LOOKUP($Z506,$AF$7:$AF$25,$AI$7:$AI$25),IF($G506=$AJ$6,LOOKUP($Z506,$AF$7:$AF$25,$AJ$7:$AJ$25),IF($G506=$BR$6,LOOKUP($Z506,$AF$7:$AF$25,$BR$7:$BR$25),IF($G506=$BS$6,LOOKUP($Z506,$AF$7:$AF$25,$BS$7:$BS$25),IF($G506=$BT$6,LOOKUP($Z506,$AF$7:$AF$25,$BT$7:$BT$25),IF($G506=$BU$6,LOOKUP($Z506,$AF$7:$AF$25,$BU$7:$BU$25),IF($G506=$BI$6,$BI$7,IF($G506=$AQ$6,LOOKUP($Z506,$AF$7:$AF$25,$AQ$7:$AQ$25),IF($G506=$AR$6,LOOKUP($Z506,$AF$7:$AF$25,$AR$7:$AR$25),IF($G506=$BV$6,LOOKUP($Z506,$AF$7:$AF$25,$BV$7:$BV$25),IF($G506=$BW$6,LOOKUP($Z506,$AF$7:$AF$25,$BW$7:$BW$25),IF($G506=$AU$6,LOOKUP($Z506,$AF$7:$AF$25,$AU$7:$AU$25),IF($G506=$AV$6,LOOKUP($Z506,$AF$7:$AF$25,$AV$7:$AV$25),IF($G506=$AK$6,LOOKUP($Z506,$AF$7:$AF$25,$AK$7:$AK$25),IF($G506=$AL$6,LOOKUP($Z506,$AF$7:$AF$25,$AL$7:$AL$25),IF($G506=$AM$6,LOOKUP($Z506,$AF$7:$AF$25,$AM$7:$AM$25),IF($G506=$BJ$6,$BJ$7,IF($G506=#REF!,#REF!,IF($G506=$AN$6,$AN$7,IF($G506=$AW$6,LOOKUP($Z506,$AF$7:$AF$25,$AW$7:$AW$25),IF($G506=$AX$6,LOOKUP($Z506,$AF$7:$AF$25,$AX$7:$AX$25),IF($G506=$BD$6,$BD$7,IF($G506=$AY$6,LOOKUP($Z506,$AF$7:$AF$25,$AY$7:$AY$25),IF($G506=$AZ$6,LOOKUP($Z506,$AF$7:$AF$25,$AZ$7:$AZ$25),IF($G506=$BL$6,$BL$7,IF($G506=$AP$6,LOOKUP($Z506,$AF$7:$AF$25,$AP$7:$AP$25),IF($G506=$BK$6,$BK$7,IF($G506=$CD$6,LOOKUP($Z506,$AF$7:$AF$25,$CD$7:$CD$25),IF($G506=$BE$6,$BE$7,IF($G506=$BF$6,$BF$7,IF($G506=$BG$6,$BG$7,IF($G506=$CE$6,"based on duration",IF($G506=$CF$6,LOOKUP($Z506,$AF$7:$AF$25,$CF$7:$CF$25),IF($G506=$CG$6,$CG$7,IF($G506=$CH$6,$CH$7,IF($G506=$CI$6,$CI$7,IF($G506=$BA$6,$BA$7,IF($G506=$BB$6,$BB$7,IF($G506=$BC$6,$BC$7,IF($G506=#REF!,#REF!,IF($G506=$CJ$6,$CJ$7,"TBD")))))))))))))))))))))))))))))))))))))))))))))</f>
        <v/>
      </c>
      <c r="AE506" s="121"/>
      <c r="AF506" s="8"/>
      <c r="AG506" s="13"/>
      <c r="AH506" s="13"/>
      <c r="AI506" s="13"/>
      <c r="AJ506" s="13"/>
      <c r="AO506" s="13"/>
      <c r="BR506" s="13"/>
      <c r="BS506" s="122"/>
      <c r="BT506" s="122"/>
      <c r="BX506" s="13"/>
      <c r="BY506" s="122"/>
      <c r="BZ506" s="122"/>
      <c r="CO506" s="136"/>
      <c r="CP506" s="137"/>
    </row>
    <row r="507" spans="1:94" s="123" customFormat="1" x14ac:dyDescent="0.25">
      <c r="A507" s="118"/>
      <c r="B507" s="118"/>
      <c r="C507" s="118"/>
      <c r="D507" s="118"/>
      <c r="E507" s="118"/>
      <c r="F507" s="118"/>
      <c r="G507" s="118"/>
      <c r="H507" s="118"/>
      <c r="I507" s="18" t="str">
        <f t="shared" si="129"/>
        <v/>
      </c>
      <c r="J507" s="18" t="str">
        <f t="shared" si="130"/>
        <v/>
      </c>
      <c r="K507" s="118"/>
      <c r="L507" s="151"/>
      <c r="M507" s="151"/>
      <c r="N507" s="119"/>
      <c r="O507" s="120" t="str">
        <f t="shared" si="138"/>
        <v/>
      </c>
      <c r="P507" s="119"/>
      <c r="Q507" s="15" t="str">
        <f t="shared" si="139"/>
        <v/>
      </c>
      <c r="R507" s="15" t="str">
        <f>IF('2014 Quote Calculator'!$AB507="-","-",IF('2014 Quote Calculator'!$AB507="","",IF(OR('2014 Quote Calculator'!$E507=$CF$6,'2014 Quote Calculator'!$E507=$CG$6,'2014 Quote Calculator'!$E507=$CH$6,'2014 Quote Calculator'!$E507=$CI$6),'2014 Quote Calculator'!$AB507,(1-$L507)*'2014 Quote Calculator'!$AB507)))</f>
        <v/>
      </c>
      <c r="S507" s="15" t="str">
        <f t="shared" si="140"/>
        <v/>
      </c>
      <c r="T507" s="15" t="str">
        <f>IF('2014 Quote Calculator'!$AD507="-","-",IF('2014 Quote Calculator'!$AD507="","",IF(OR('2014 Quote Calculator'!$G507=$CF$6,'2014 Quote Calculator'!$G507=$CG$6,'2014 Quote Calculator'!$G507=$CH$6,'2014 Quote Calculator'!$G507=$CI$6),'2014 Quote Calculator'!$AD507,(1-$L507)*'2014 Quote Calculator'!$AD507)))</f>
        <v/>
      </c>
      <c r="U507" s="15" t="str">
        <f t="shared" si="141"/>
        <v/>
      </c>
      <c r="V507" s="119"/>
      <c r="W507" s="18" t="str">
        <f t="shared" si="142"/>
        <v/>
      </c>
      <c r="X507" s="18" t="str">
        <f t="shared" si="143"/>
        <v/>
      </c>
      <c r="Y507" s="18"/>
      <c r="Z507" s="18"/>
      <c r="AA507" s="18" t="str">
        <f t="shared" si="146"/>
        <v/>
      </c>
      <c r="AB507" s="15" t="str">
        <f>IF($E507="","",IF($E507=$CL$6,"",IF($E507=$AG$6,LOOKUP($X507,$AF$7:$AF$25,$AG$7:$AG$25),IF($E507=$AH$6,LOOKUP($X507,$AF$7:$AF$25,$AH$7:$AH$25),IF($E507=$AI$6,LOOKUP($X507,$AF$7:$AF$25,$AI$7:$AI$25),IF($E507=$AJ$6,LOOKUP($X507,$AF$7:$AF$25,$AJ$7:$AJ$25),IF($E507=$BR$6,LOOKUP($X507,$AF$7:$AF$25,$BR$7:$BR$25),IF($E507=$BS$6,LOOKUP($X507,$AF$7:$AF$25,$BS$7:$BS$25),IF($E507=$BT$6,LOOKUP($X507,$AF$7:$AF$25,$BT$7:$BT$25),IF($E507=$BU$6,LOOKUP($X507,$AF$7:$AF$25,$BU$7:$BU$25),IF($E507=$BI$6,$BI$7,IF($E507=$AQ$6,LOOKUP($X507,$AF$7:$AF$25,$AQ$7:$AQ$25),IF($E507=$AR$6,LOOKUP($X507,$AF$7:$AF$25,$AR$7:$AR$25),IF($E507=$BV$6,LOOKUP($X507,$AF$7:$AF$25,$BV$7:$BV$25),IF($E507=$BW$6,LOOKUP($X507,$AF$7:$AF$25,$BW$7:$BW$25),IF($E507=$AU$6,LOOKUP($X507,$AF$7:$AF$25,$AU$7:$AU$25),IF($E507=$AV$6,LOOKUP($X507,$AF$7:$AF$25,$AV$7:$AV$25),IF($E507=$AK$6,LOOKUP($X507,$AF$7:$AF$25,$AK$7:$AK$25),IF($E507=$AL$6,LOOKUP($X507,$AF$7:$AF$25,$AL$7:$AL$25),IF($E507=$AM$6,LOOKUP($X507,$AF$7:$AF$25,$AM$7:$AM$25),IF($E507=$BJ$6,$BJ$7,IF($E507=#REF!,#REF!,IF($E507=$AN$6,$AN$7,IF($E507=$AW$6,LOOKUP($X507,$AF$7:$AF$25,$AW$7:$AW$25),IF($E507=$AX$6,LOOKUP($X507,$AF$7:$AF$25,$AX$7:$AX$25),IF($E507=$BD$6,$BD$7,IF($E507=$AY$6,LOOKUP($X507,$AF$7:$AF$25,$AY$7:$AY$25),IF($E507=$AZ$6,LOOKUP($X507,$AF$7:$AF$25,$AZ$7:$AZ$25),IF($E507=$BL$6,$BL$7,IF($E507=$AP$6,LOOKUP($X507,$AF$7:$AF$25,$AP$7:$AP$25),IF($E507=$BK$6,$BK$7,IF($E507=$CD$6,LOOKUP($X507,$AF$7:$AF$25,$CD$7:$CD$25),IF($E507=$BE$6,$BE$7,IF($E507=$BF$6,$BF$7,IF($E507=$BG$6,$BG$7,IF($E507=$CE$6,"based on duration",IF($E507=$CF$6,LOOKUP($X507,$AF$7:$AF$25,$CF$7:$CF$25),IF($E507=$CG$6,$CG$7,IF($E507=$CH$6,$CH$7,IF($E507=$CI$6,$CI$7,IF($E507=$BA$6,$BA$7,IF($E507=$BB$6,$BB$7,IF($E507=$BC$6,$BC$7,IF($E507=#REF!,#REF!,IF($E507=$CJ$6,$CJ$7,"TBD")))))))))))))))))))))))))))))))))))))))))))))</f>
        <v/>
      </c>
      <c r="AC507" s="15" t="str">
        <f t="shared" si="145"/>
        <v/>
      </c>
      <c r="AD507" s="15" t="str">
        <f>IF($G507="","",IF($G507=$CL$6,"",IF($G507=$AG$6,LOOKUP($Z507,$AF$7:$AF$25,$AG$7:$AG$25),IF($G507=$AH$6,LOOKUP($Z507,$AF$7:$AF$25,$AH$7:$AH$25),IF($G507=$AI$6,LOOKUP($Z507,$AF$7:$AF$25,$AI$7:$AI$25),IF($G507=$AJ$6,LOOKUP($Z507,$AF$7:$AF$25,$AJ$7:$AJ$25),IF($G507=$BR$6,LOOKUP($Z507,$AF$7:$AF$25,$BR$7:$BR$25),IF($G507=$BS$6,LOOKUP($Z507,$AF$7:$AF$25,$BS$7:$BS$25),IF($G507=$BT$6,LOOKUP($Z507,$AF$7:$AF$25,$BT$7:$BT$25),IF($G507=$BU$6,LOOKUP($Z507,$AF$7:$AF$25,$BU$7:$BU$25),IF($G507=$BI$6,$BI$7,IF($G507=$AQ$6,LOOKUP($Z507,$AF$7:$AF$25,$AQ$7:$AQ$25),IF($G507=$AR$6,LOOKUP($Z507,$AF$7:$AF$25,$AR$7:$AR$25),IF($G507=$BV$6,LOOKUP($Z507,$AF$7:$AF$25,$BV$7:$BV$25),IF($G507=$BW$6,LOOKUP($Z507,$AF$7:$AF$25,$BW$7:$BW$25),IF($G507=$AU$6,LOOKUP($Z507,$AF$7:$AF$25,$AU$7:$AU$25),IF($G507=$AV$6,LOOKUP($Z507,$AF$7:$AF$25,$AV$7:$AV$25),IF($G507=$AK$6,LOOKUP($Z507,$AF$7:$AF$25,$AK$7:$AK$25),IF($G507=$AL$6,LOOKUP($Z507,$AF$7:$AF$25,$AL$7:$AL$25),IF($G507=$AM$6,LOOKUP($Z507,$AF$7:$AF$25,$AM$7:$AM$25),IF($G507=$BJ$6,$BJ$7,IF($G507=#REF!,#REF!,IF($G507=$AN$6,$AN$7,IF($G507=$AW$6,LOOKUP($Z507,$AF$7:$AF$25,$AW$7:$AW$25),IF($G507=$AX$6,LOOKUP($Z507,$AF$7:$AF$25,$AX$7:$AX$25),IF($G507=$BD$6,$BD$7,IF($G507=$AY$6,LOOKUP($Z507,$AF$7:$AF$25,$AY$7:$AY$25),IF($G507=$AZ$6,LOOKUP($Z507,$AF$7:$AF$25,$AZ$7:$AZ$25),IF($G507=$BL$6,$BL$7,IF($G507=$AP$6,LOOKUP($Z507,$AF$7:$AF$25,$AP$7:$AP$25),IF($G507=$BK$6,$BK$7,IF($G507=$CD$6,LOOKUP($Z507,$AF$7:$AF$25,$CD$7:$CD$25),IF($G507=$BE$6,$BE$7,IF($G507=$BF$6,$BF$7,IF($G507=$BG$6,$BG$7,IF($G507=$CE$6,"based on duration",IF($G507=$CF$6,LOOKUP($Z507,$AF$7:$AF$25,$CF$7:$CF$25),IF($G507=$CG$6,$CG$7,IF($G507=$CH$6,$CH$7,IF($G507=$CI$6,$CI$7,IF($G507=$BA$6,$BA$7,IF($G507=$BB$6,$BB$7,IF($G507=$BC$6,$BC$7,IF($G507=#REF!,#REF!,IF($G507=$CJ$6,$CJ$7,"TBD")))))))))))))))))))))))))))))))))))))))))))))</f>
        <v/>
      </c>
      <c r="AE507" s="121"/>
      <c r="AF507" s="8"/>
      <c r="AG507" s="13"/>
      <c r="AH507" s="13"/>
      <c r="AI507" s="13"/>
      <c r="AJ507" s="13"/>
      <c r="AO507" s="13"/>
      <c r="BR507" s="13"/>
      <c r="BS507" s="122"/>
      <c r="BT507" s="122"/>
      <c r="BX507" s="13"/>
      <c r="BY507" s="122"/>
      <c r="BZ507" s="122"/>
      <c r="CO507" s="136"/>
      <c r="CP507" s="137"/>
    </row>
    <row r="508" spans="1:94" s="123" customFormat="1" x14ac:dyDescent="0.25">
      <c r="A508" s="118"/>
      <c r="B508" s="118"/>
      <c r="C508" s="118"/>
      <c r="D508" s="118"/>
      <c r="E508" s="118"/>
      <c r="F508" s="118"/>
      <c r="G508" s="118"/>
      <c r="H508" s="118"/>
      <c r="I508" s="18" t="str">
        <f t="shared" si="129"/>
        <v/>
      </c>
      <c r="J508" s="18" t="str">
        <f t="shared" si="130"/>
        <v/>
      </c>
      <c r="K508" s="118"/>
      <c r="L508" s="151"/>
      <c r="M508" s="151"/>
      <c r="N508" s="119"/>
      <c r="O508" s="120" t="str">
        <f t="shared" si="138"/>
        <v/>
      </c>
      <c r="P508" s="119"/>
      <c r="Q508" s="15" t="str">
        <f t="shared" si="139"/>
        <v/>
      </c>
      <c r="R508" s="15" t="str">
        <f>IF('2014 Quote Calculator'!$AB508="-","-",IF('2014 Quote Calculator'!$AB508="","",IF(OR('2014 Quote Calculator'!$E508=$CF$6,'2014 Quote Calculator'!$E508=$CG$6,'2014 Quote Calculator'!$E508=$CH$6,'2014 Quote Calculator'!$E508=$CI$6),'2014 Quote Calculator'!$AB508,(1-$L508)*'2014 Quote Calculator'!$AB508)))</f>
        <v/>
      </c>
      <c r="S508" s="15" t="str">
        <f t="shared" si="140"/>
        <v/>
      </c>
      <c r="T508" s="15" t="str">
        <f>IF('2014 Quote Calculator'!$AD508="-","-",IF('2014 Quote Calculator'!$AD508="","",IF(OR('2014 Quote Calculator'!$G508=$CF$6,'2014 Quote Calculator'!$G508=$CG$6,'2014 Quote Calculator'!$G508=$CH$6,'2014 Quote Calculator'!$G508=$CI$6),'2014 Quote Calculator'!$AD508,(1-$L508)*'2014 Quote Calculator'!$AD508)))</f>
        <v/>
      </c>
      <c r="U508" s="15" t="str">
        <f t="shared" si="141"/>
        <v/>
      </c>
      <c r="V508" s="119"/>
      <c r="W508" s="18" t="str">
        <f t="shared" si="142"/>
        <v/>
      </c>
      <c r="X508" s="18" t="str">
        <f t="shared" si="143"/>
        <v/>
      </c>
      <c r="Y508" s="18"/>
      <c r="Z508" s="18"/>
      <c r="AA508" s="18" t="str">
        <f t="shared" si="146"/>
        <v/>
      </c>
      <c r="AB508" s="15" t="str">
        <f>IF($E508="","",IF($E508=$CL$6,"",IF($E508=$AG$6,LOOKUP($X508,$AF$7:$AF$25,$AG$7:$AG$25),IF($E508=$AH$6,LOOKUP($X508,$AF$7:$AF$25,$AH$7:$AH$25),IF($E508=$AI$6,LOOKUP($X508,$AF$7:$AF$25,$AI$7:$AI$25),IF($E508=$AJ$6,LOOKUP($X508,$AF$7:$AF$25,$AJ$7:$AJ$25),IF($E508=$BR$6,LOOKUP($X508,$AF$7:$AF$25,$BR$7:$BR$25),IF($E508=$BS$6,LOOKUP($X508,$AF$7:$AF$25,$BS$7:$BS$25),IF($E508=$BT$6,LOOKUP($X508,$AF$7:$AF$25,$BT$7:$BT$25),IF($E508=$BU$6,LOOKUP($X508,$AF$7:$AF$25,$BU$7:$BU$25),IF($E508=$BI$6,$BI$7,IF($E508=$AQ$6,LOOKUP($X508,$AF$7:$AF$25,$AQ$7:$AQ$25),IF($E508=$AR$6,LOOKUP($X508,$AF$7:$AF$25,$AR$7:$AR$25),IF($E508=$BV$6,LOOKUP($X508,$AF$7:$AF$25,$BV$7:$BV$25),IF($E508=$BW$6,LOOKUP($X508,$AF$7:$AF$25,$BW$7:$BW$25),IF($E508=$AU$6,LOOKUP($X508,$AF$7:$AF$25,$AU$7:$AU$25),IF($E508=$AV$6,LOOKUP($X508,$AF$7:$AF$25,$AV$7:$AV$25),IF($E508=$AK$6,LOOKUP($X508,$AF$7:$AF$25,$AK$7:$AK$25),IF($E508=$AL$6,LOOKUP($X508,$AF$7:$AF$25,$AL$7:$AL$25),IF($E508=$AM$6,LOOKUP($X508,$AF$7:$AF$25,$AM$7:$AM$25),IF($E508=$BJ$6,$BJ$7,IF($E508=#REF!,#REF!,IF($E508=$AN$6,$AN$7,IF($E508=$AW$6,LOOKUP($X508,$AF$7:$AF$25,$AW$7:$AW$25),IF($E508=$AX$6,LOOKUP($X508,$AF$7:$AF$25,$AX$7:$AX$25),IF($E508=$BD$6,$BD$7,IF($E508=$AY$6,LOOKUP($X508,$AF$7:$AF$25,$AY$7:$AY$25),IF($E508=$AZ$6,LOOKUP($X508,$AF$7:$AF$25,$AZ$7:$AZ$25),IF($E508=$BL$6,$BL$7,IF($E508=$AP$6,LOOKUP($X508,$AF$7:$AF$25,$AP$7:$AP$25),IF($E508=$BK$6,$BK$7,IF($E508=$CD$6,LOOKUP($X508,$AF$7:$AF$25,$CD$7:$CD$25),IF($E508=$BE$6,$BE$7,IF($E508=$BF$6,$BF$7,IF($E508=$BG$6,$BG$7,IF($E508=$CE$6,"based on duration",IF($E508=$CF$6,LOOKUP($X508,$AF$7:$AF$25,$CF$7:$CF$25),IF($E508=$CG$6,$CG$7,IF($E508=$CH$6,$CH$7,IF($E508=$CI$6,$CI$7,IF($E508=$BA$6,$BA$7,IF($E508=$BB$6,$BB$7,IF($E508=$BC$6,$BC$7,IF($E508=#REF!,#REF!,IF($E508=$CJ$6,$CJ$7,"TBD")))))))))))))))))))))))))))))))))))))))))))))</f>
        <v/>
      </c>
      <c r="AC508" s="15" t="str">
        <f t="shared" si="145"/>
        <v/>
      </c>
      <c r="AD508" s="15" t="str">
        <f>IF($G508="","",IF($G508=$CL$6,"",IF($G508=$AG$6,LOOKUP($Z508,$AF$7:$AF$25,$AG$7:$AG$25),IF($G508=$AH$6,LOOKUP($Z508,$AF$7:$AF$25,$AH$7:$AH$25),IF($G508=$AI$6,LOOKUP($Z508,$AF$7:$AF$25,$AI$7:$AI$25),IF($G508=$AJ$6,LOOKUP($Z508,$AF$7:$AF$25,$AJ$7:$AJ$25),IF($G508=$BR$6,LOOKUP($Z508,$AF$7:$AF$25,$BR$7:$BR$25),IF($G508=$BS$6,LOOKUP($Z508,$AF$7:$AF$25,$BS$7:$BS$25),IF($G508=$BT$6,LOOKUP($Z508,$AF$7:$AF$25,$BT$7:$BT$25),IF($G508=$BU$6,LOOKUP($Z508,$AF$7:$AF$25,$BU$7:$BU$25),IF($G508=$BI$6,$BI$7,IF($G508=$AQ$6,LOOKUP($Z508,$AF$7:$AF$25,$AQ$7:$AQ$25),IF($G508=$AR$6,LOOKUP($Z508,$AF$7:$AF$25,$AR$7:$AR$25),IF($G508=$BV$6,LOOKUP($Z508,$AF$7:$AF$25,$BV$7:$BV$25),IF($G508=$BW$6,LOOKUP($Z508,$AF$7:$AF$25,$BW$7:$BW$25),IF($G508=$AU$6,LOOKUP($Z508,$AF$7:$AF$25,$AU$7:$AU$25),IF($G508=$AV$6,LOOKUP($Z508,$AF$7:$AF$25,$AV$7:$AV$25),IF($G508=$AK$6,LOOKUP($Z508,$AF$7:$AF$25,$AK$7:$AK$25),IF($G508=$AL$6,LOOKUP($Z508,$AF$7:$AF$25,$AL$7:$AL$25),IF($G508=$AM$6,LOOKUP($Z508,$AF$7:$AF$25,$AM$7:$AM$25),IF($G508=$BJ$6,$BJ$7,IF($G508=#REF!,#REF!,IF($G508=$AN$6,$AN$7,IF($G508=$AW$6,LOOKUP($Z508,$AF$7:$AF$25,$AW$7:$AW$25),IF($G508=$AX$6,LOOKUP($Z508,$AF$7:$AF$25,$AX$7:$AX$25),IF($G508=$BD$6,$BD$7,IF($G508=$AY$6,LOOKUP($Z508,$AF$7:$AF$25,$AY$7:$AY$25),IF($G508=$AZ$6,LOOKUP($Z508,$AF$7:$AF$25,$AZ$7:$AZ$25),IF($G508=$BL$6,$BL$7,IF($G508=$AP$6,LOOKUP($Z508,$AF$7:$AF$25,$AP$7:$AP$25),IF($G508=$BK$6,$BK$7,IF($G508=$CD$6,LOOKUP($Z508,$AF$7:$AF$25,$CD$7:$CD$25),IF($G508=$BE$6,$BE$7,IF($G508=$BF$6,$BF$7,IF($G508=$BG$6,$BG$7,IF($G508=$CE$6,"based on duration",IF($G508=$CF$6,LOOKUP($Z508,$AF$7:$AF$25,$CF$7:$CF$25),IF($G508=$CG$6,$CG$7,IF($G508=$CH$6,$CH$7,IF($G508=$CI$6,$CI$7,IF($G508=$BA$6,$BA$7,IF($G508=$BB$6,$BB$7,IF($G508=$BC$6,$BC$7,IF($G508=#REF!,#REF!,IF($G508=$CJ$6,$CJ$7,"TBD")))))))))))))))))))))))))))))))))))))))))))))</f>
        <v/>
      </c>
      <c r="AE508" s="121"/>
      <c r="AF508" s="8"/>
      <c r="AG508" s="13"/>
      <c r="AH508" s="13"/>
      <c r="AI508" s="13"/>
      <c r="AJ508" s="13"/>
      <c r="AO508" s="13"/>
      <c r="BR508" s="13"/>
      <c r="BS508" s="122"/>
      <c r="BT508" s="122"/>
      <c r="BX508" s="13"/>
      <c r="BY508" s="122"/>
      <c r="BZ508" s="122"/>
      <c r="CO508" s="136"/>
      <c r="CP508" s="137"/>
    </row>
    <row r="509" spans="1:94" s="123" customFormat="1" x14ac:dyDescent="0.25">
      <c r="A509" s="118"/>
      <c r="B509" s="118"/>
      <c r="C509" s="118"/>
      <c r="D509" s="118"/>
      <c r="E509" s="118"/>
      <c r="F509" s="118"/>
      <c r="G509" s="118"/>
      <c r="H509" s="118"/>
      <c r="I509" s="18" t="str">
        <f t="shared" si="129"/>
        <v/>
      </c>
      <c r="J509" s="18" t="str">
        <f t="shared" si="130"/>
        <v/>
      </c>
      <c r="K509" s="118"/>
      <c r="L509" s="151"/>
      <c r="M509" s="151"/>
      <c r="N509" s="119"/>
      <c r="O509" s="120" t="str">
        <f t="shared" si="138"/>
        <v/>
      </c>
      <c r="P509" s="119"/>
      <c r="Q509" s="15" t="str">
        <f t="shared" si="139"/>
        <v/>
      </c>
      <c r="R509" s="15" t="str">
        <f>IF('2014 Quote Calculator'!$AB509="-","-",IF('2014 Quote Calculator'!$AB509="","",IF(OR('2014 Quote Calculator'!$E509=$CF$6,'2014 Quote Calculator'!$E509=$CG$6,'2014 Quote Calculator'!$E509=$CH$6,'2014 Quote Calculator'!$E509=$CI$6),'2014 Quote Calculator'!$AB509,(1-$L509)*'2014 Quote Calculator'!$AB509)))</f>
        <v/>
      </c>
      <c r="S509" s="15" t="str">
        <f t="shared" si="140"/>
        <v/>
      </c>
      <c r="T509" s="15" t="str">
        <f>IF('2014 Quote Calculator'!$AD509="-","-",IF('2014 Quote Calculator'!$AD509="","",IF(OR('2014 Quote Calculator'!$G509=$CF$6,'2014 Quote Calculator'!$G509=$CG$6,'2014 Quote Calculator'!$G509=$CH$6,'2014 Quote Calculator'!$G509=$CI$6),'2014 Quote Calculator'!$AD509,(1-$L509)*'2014 Quote Calculator'!$AD509)))</f>
        <v/>
      </c>
      <c r="U509" s="15" t="str">
        <f t="shared" si="141"/>
        <v/>
      </c>
      <c r="V509" s="119"/>
      <c r="W509" s="18" t="str">
        <f t="shared" si="142"/>
        <v/>
      </c>
      <c r="X509" s="18" t="str">
        <f t="shared" si="143"/>
        <v/>
      </c>
      <c r="Y509" s="18"/>
      <c r="Z509" s="18"/>
      <c r="AA509" s="18" t="str">
        <f t="shared" si="146"/>
        <v/>
      </c>
      <c r="AB509" s="15" t="str">
        <f>IF($E509="","",IF($E509=$CL$6,"",IF($E509=$AG$6,LOOKUP($X509,$AF$7:$AF$25,$AG$7:$AG$25),IF($E509=$AH$6,LOOKUP($X509,$AF$7:$AF$25,$AH$7:$AH$25),IF($E509=$AI$6,LOOKUP($X509,$AF$7:$AF$25,$AI$7:$AI$25),IF($E509=$AJ$6,LOOKUP($X509,$AF$7:$AF$25,$AJ$7:$AJ$25),IF($E509=$BR$6,LOOKUP($X509,$AF$7:$AF$25,$BR$7:$BR$25),IF($E509=$BS$6,LOOKUP($X509,$AF$7:$AF$25,$BS$7:$BS$25),IF($E509=$BT$6,LOOKUP($X509,$AF$7:$AF$25,$BT$7:$BT$25),IF($E509=$BU$6,LOOKUP($X509,$AF$7:$AF$25,$BU$7:$BU$25),IF($E509=$BI$6,$BI$7,IF($E509=$AQ$6,LOOKUP($X509,$AF$7:$AF$25,$AQ$7:$AQ$25),IF($E509=$AR$6,LOOKUP($X509,$AF$7:$AF$25,$AR$7:$AR$25),IF($E509=$BV$6,LOOKUP($X509,$AF$7:$AF$25,$BV$7:$BV$25),IF($E509=$BW$6,LOOKUP($X509,$AF$7:$AF$25,$BW$7:$BW$25),IF($E509=$AU$6,LOOKUP($X509,$AF$7:$AF$25,$AU$7:$AU$25),IF($E509=$AV$6,LOOKUP($X509,$AF$7:$AF$25,$AV$7:$AV$25),IF($E509=$AK$6,LOOKUP($X509,$AF$7:$AF$25,$AK$7:$AK$25),IF($E509=$AL$6,LOOKUP($X509,$AF$7:$AF$25,$AL$7:$AL$25),IF($E509=$AM$6,LOOKUP($X509,$AF$7:$AF$25,$AM$7:$AM$25),IF($E509=$BJ$6,$BJ$7,IF($E509=#REF!,#REF!,IF($E509=$AN$6,$AN$7,IF($E509=$AW$6,LOOKUP($X509,$AF$7:$AF$25,$AW$7:$AW$25),IF($E509=$AX$6,LOOKUP($X509,$AF$7:$AF$25,$AX$7:$AX$25),IF($E509=$BD$6,$BD$7,IF($E509=$AY$6,LOOKUP($X509,$AF$7:$AF$25,$AY$7:$AY$25),IF($E509=$AZ$6,LOOKUP($X509,$AF$7:$AF$25,$AZ$7:$AZ$25),IF($E509=$BL$6,$BL$7,IF($E509=$AP$6,LOOKUP($X509,$AF$7:$AF$25,$AP$7:$AP$25),IF($E509=$BK$6,$BK$7,IF($E509=$CD$6,LOOKUP($X509,$AF$7:$AF$25,$CD$7:$CD$25),IF($E509=$BE$6,$BE$7,IF($E509=$BF$6,$BF$7,IF($E509=$BG$6,$BG$7,IF($E509=$CE$6,"based on duration",IF($E509=$CF$6,LOOKUP($X509,$AF$7:$AF$25,$CF$7:$CF$25),IF($E509=$CG$6,$CG$7,IF($E509=$CH$6,$CH$7,IF($E509=$CI$6,$CI$7,IF($E509=$BA$6,$BA$7,IF($E509=$BB$6,$BB$7,IF($E509=$BC$6,$BC$7,IF($E509=#REF!,#REF!,IF($E509=$CJ$6,$CJ$7,"TBD")))))))))))))))))))))))))))))))))))))))))))))</f>
        <v/>
      </c>
      <c r="AC509" s="15" t="str">
        <f t="shared" si="145"/>
        <v/>
      </c>
      <c r="AD509" s="15" t="str">
        <f>IF($G509="","",IF($G509=$CL$6,"",IF($G509=$AG$6,LOOKUP($Z509,$AF$7:$AF$25,$AG$7:$AG$25),IF($G509=$AH$6,LOOKUP($Z509,$AF$7:$AF$25,$AH$7:$AH$25),IF($G509=$AI$6,LOOKUP($Z509,$AF$7:$AF$25,$AI$7:$AI$25),IF($G509=$AJ$6,LOOKUP($Z509,$AF$7:$AF$25,$AJ$7:$AJ$25),IF($G509=$BR$6,LOOKUP($Z509,$AF$7:$AF$25,$BR$7:$BR$25),IF($G509=$BS$6,LOOKUP($Z509,$AF$7:$AF$25,$BS$7:$BS$25),IF($G509=$BT$6,LOOKUP($Z509,$AF$7:$AF$25,$BT$7:$BT$25),IF($G509=$BU$6,LOOKUP($Z509,$AF$7:$AF$25,$BU$7:$BU$25),IF($G509=$BI$6,$BI$7,IF($G509=$AQ$6,LOOKUP($Z509,$AF$7:$AF$25,$AQ$7:$AQ$25),IF($G509=$AR$6,LOOKUP($Z509,$AF$7:$AF$25,$AR$7:$AR$25),IF($G509=$BV$6,LOOKUP($Z509,$AF$7:$AF$25,$BV$7:$BV$25),IF($G509=$BW$6,LOOKUP($Z509,$AF$7:$AF$25,$BW$7:$BW$25),IF($G509=$AU$6,LOOKUP($Z509,$AF$7:$AF$25,$AU$7:$AU$25),IF($G509=$AV$6,LOOKUP($Z509,$AF$7:$AF$25,$AV$7:$AV$25),IF($G509=$AK$6,LOOKUP($Z509,$AF$7:$AF$25,$AK$7:$AK$25),IF($G509=$AL$6,LOOKUP($Z509,$AF$7:$AF$25,$AL$7:$AL$25),IF($G509=$AM$6,LOOKUP($Z509,$AF$7:$AF$25,$AM$7:$AM$25),IF($G509=$BJ$6,$BJ$7,IF($G509=#REF!,#REF!,IF($G509=$AN$6,$AN$7,IF($G509=$AW$6,LOOKUP($Z509,$AF$7:$AF$25,$AW$7:$AW$25),IF($G509=$AX$6,LOOKUP($Z509,$AF$7:$AF$25,$AX$7:$AX$25),IF($G509=$BD$6,$BD$7,IF($G509=$AY$6,LOOKUP($Z509,$AF$7:$AF$25,$AY$7:$AY$25),IF($G509=$AZ$6,LOOKUP($Z509,$AF$7:$AF$25,$AZ$7:$AZ$25),IF($G509=$BL$6,$BL$7,IF($G509=$AP$6,LOOKUP($Z509,$AF$7:$AF$25,$AP$7:$AP$25),IF($G509=$BK$6,$BK$7,IF($G509=$CD$6,LOOKUP($Z509,$AF$7:$AF$25,$CD$7:$CD$25),IF($G509=$BE$6,$BE$7,IF($G509=$BF$6,$BF$7,IF($G509=$BG$6,$BG$7,IF($G509=$CE$6,"based on duration",IF($G509=$CF$6,LOOKUP($Z509,$AF$7:$AF$25,$CF$7:$CF$25),IF($G509=$CG$6,$CG$7,IF($G509=$CH$6,$CH$7,IF($G509=$CI$6,$CI$7,IF($G509=$BA$6,$BA$7,IF($G509=$BB$6,$BB$7,IF($G509=$BC$6,$BC$7,IF($G509=#REF!,#REF!,IF($G509=$CJ$6,$CJ$7,"TBD")))))))))))))))))))))))))))))))))))))))))))))</f>
        <v/>
      </c>
      <c r="AE509" s="121"/>
      <c r="AF509" s="8"/>
      <c r="AG509" s="13"/>
      <c r="AH509" s="13"/>
      <c r="AI509" s="13"/>
      <c r="AJ509" s="13"/>
      <c r="AO509" s="13"/>
      <c r="BR509" s="13"/>
      <c r="BS509" s="122"/>
      <c r="BT509" s="122"/>
      <c r="BX509" s="13"/>
      <c r="BY509" s="122"/>
      <c r="BZ509" s="122"/>
      <c r="CO509" s="136"/>
      <c r="CP509" s="137"/>
    </row>
    <row r="510" spans="1:94" s="123" customFormat="1" x14ac:dyDescent="0.25">
      <c r="A510" s="118"/>
      <c r="B510" s="118"/>
      <c r="C510" s="118"/>
      <c r="D510" s="118"/>
      <c r="E510" s="118"/>
      <c r="F510" s="118"/>
      <c r="G510" s="118"/>
      <c r="H510" s="118"/>
      <c r="I510" s="18" t="str">
        <f t="shared" si="129"/>
        <v/>
      </c>
      <c r="J510" s="18" t="str">
        <f t="shared" si="130"/>
        <v/>
      </c>
      <c r="K510" s="118"/>
      <c r="L510" s="151"/>
      <c r="M510" s="151"/>
      <c r="N510" s="119"/>
      <c r="O510" s="120" t="str">
        <f t="shared" si="138"/>
        <v/>
      </c>
      <c r="P510" s="119"/>
      <c r="Q510" s="15" t="str">
        <f t="shared" si="139"/>
        <v/>
      </c>
      <c r="R510" s="15" t="str">
        <f>IF('2014 Quote Calculator'!$AB510="-","-",IF('2014 Quote Calculator'!$AB510="","",IF(OR('2014 Quote Calculator'!$E510=$CF$6,'2014 Quote Calculator'!$E510=$CG$6,'2014 Quote Calculator'!$E510=$CH$6,'2014 Quote Calculator'!$E510=$CI$6),'2014 Quote Calculator'!$AB510,(1-$L510)*'2014 Quote Calculator'!$AB510)))</f>
        <v/>
      </c>
      <c r="S510" s="15" t="str">
        <f t="shared" si="140"/>
        <v/>
      </c>
      <c r="T510" s="15" t="str">
        <f>IF('2014 Quote Calculator'!$AD510="-","-",IF('2014 Quote Calculator'!$AD510="","",IF(OR('2014 Quote Calculator'!$G510=$CF$6,'2014 Quote Calculator'!$G510=$CG$6,'2014 Quote Calculator'!$G510=$CH$6,'2014 Quote Calculator'!$G510=$CI$6),'2014 Quote Calculator'!$AD510,(1-$L510)*'2014 Quote Calculator'!$AD510)))</f>
        <v/>
      </c>
      <c r="U510" s="15" t="str">
        <f t="shared" si="141"/>
        <v/>
      </c>
      <c r="V510" s="119"/>
      <c r="W510" s="18" t="str">
        <f t="shared" si="142"/>
        <v/>
      </c>
      <c r="X510" s="18" t="str">
        <f t="shared" si="143"/>
        <v/>
      </c>
      <c r="Y510" s="18"/>
      <c r="Z510" s="18"/>
      <c r="AA510" s="18" t="str">
        <f t="shared" si="146"/>
        <v/>
      </c>
      <c r="AB510" s="15" t="str">
        <f>IF($E510="","",IF($E510=$CL$6,"",IF($E510=$AG$6,LOOKUP($X510,$AF$7:$AF$25,$AG$7:$AG$25),IF($E510=$AH$6,LOOKUP($X510,$AF$7:$AF$25,$AH$7:$AH$25),IF($E510=$AI$6,LOOKUP($X510,$AF$7:$AF$25,$AI$7:$AI$25),IF($E510=$AJ$6,LOOKUP($X510,$AF$7:$AF$25,$AJ$7:$AJ$25),IF($E510=$BR$6,LOOKUP($X510,$AF$7:$AF$25,$BR$7:$BR$25),IF($E510=$BS$6,LOOKUP($X510,$AF$7:$AF$25,$BS$7:$BS$25),IF($E510=$BT$6,LOOKUP($X510,$AF$7:$AF$25,$BT$7:$BT$25),IF($E510=$BU$6,LOOKUP($X510,$AF$7:$AF$25,$BU$7:$BU$25),IF($E510=$BI$6,$BI$7,IF($E510=$AQ$6,LOOKUP($X510,$AF$7:$AF$25,$AQ$7:$AQ$25),IF($E510=$AR$6,LOOKUP($X510,$AF$7:$AF$25,$AR$7:$AR$25),IF($E510=$BV$6,LOOKUP($X510,$AF$7:$AF$25,$BV$7:$BV$25),IF($E510=$BW$6,LOOKUP($X510,$AF$7:$AF$25,$BW$7:$BW$25),IF($E510=$AU$6,LOOKUP($X510,$AF$7:$AF$25,$AU$7:$AU$25),IF($E510=$AV$6,LOOKUP($X510,$AF$7:$AF$25,$AV$7:$AV$25),IF($E510=$AK$6,LOOKUP($X510,$AF$7:$AF$25,$AK$7:$AK$25),IF($E510=$AL$6,LOOKUP($X510,$AF$7:$AF$25,$AL$7:$AL$25),IF($E510=$AM$6,LOOKUP($X510,$AF$7:$AF$25,$AM$7:$AM$25),IF($E510=$BJ$6,$BJ$7,IF($E510=#REF!,#REF!,IF($E510=$AN$6,$AN$7,IF($E510=$AW$6,LOOKUP($X510,$AF$7:$AF$25,$AW$7:$AW$25),IF($E510=$AX$6,LOOKUP($X510,$AF$7:$AF$25,$AX$7:$AX$25),IF($E510=$BD$6,$BD$7,IF($E510=$AY$6,LOOKUP($X510,$AF$7:$AF$25,$AY$7:$AY$25),IF($E510=$AZ$6,LOOKUP($X510,$AF$7:$AF$25,$AZ$7:$AZ$25),IF($E510=$BL$6,$BL$7,IF($E510=$AP$6,LOOKUP($X510,$AF$7:$AF$25,$AP$7:$AP$25),IF($E510=$BK$6,$BK$7,IF($E510=$CD$6,LOOKUP($X510,$AF$7:$AF$25,$CD$7:$CD$25),IF($E510=$BE$6,$BE$7,IF($E510=$BF$6,$BF$7,IF($E510=$BG$6,$BG$7,IF($E510=$CE$6,"based on duration",IF($E510=$CF$6,LOOKUP($X510,$AF$7:$AF$25,$CF$7:$CF$25),IF($E510=$CG$6,$CG$7,IF($E510=$CH$6,$CH$7,IF($E510=$CI$6,$CI$7,IF($E510=$BA$6,$BA$7,IF($E510=$BB$6,$BB$7,IF($E510=$BC$6,$BC$7,IF($E510=#REF!,#REF!,IF($E510=$CJ$6,$CJ$7,"TBD")))))))))))))))))))))))))))))))))))))))))))))</f>
        <v/>
      </c>
      <c r="AC510" s="15" t="str">
        <f t="shared" si="145"/>
        <v/>
      </c>
      <c r="AD510" s="15" t="str">
        <f>IF($G510="","",IF($G510=$CL$6,"",IF($G510=$AG$6,LOOKUP($Z510,$AF$7:$AF$25,$AG$7:$AG$25),IF($G510=$AH$6,LOOKUP($Z510,$AF$7:$AF$25,$AH$7:$AH$25),IF($G510=$AI$6,LOOKUP($Z510,$AF$7:$AF$25,$AI$7:$AI$25),IF($G510=$AJ$6,LOOKUP($Z510,$AF$7:$AF$25,$AJ$7:$AJ$25),IF($G510=$BR$6,LOOKUP($Z510,$AF$7:$AF$25,$BR$7:$BR$25),IF($G510=$BS$6,LOOKUP($Z510,$AF$7:$AF$25,$BS$7:$BS$25),IF($G510=$BT$6,LOOKUP($Z510,$AF$7:$AF$25,$BT$7:$BT$25),IF($G510=$BU$6,LOOKUP($Z510,$AF$7:$AF$25,$BU$7:$BU$25),IF($G510=$BI$6,$BI$7,IF($G510=$AQ$6,LOOKUP($Z510,$AF$7:$AF$25,$AQ$7:$AQ$25),IF($G510=$AR$6,LOOKUP($Z510,$AF$7:$AF$25,$AR$7:$AR$25),IF($G510=$BV$6,LOOKUP($Z510,$AF$7:$AF$25,$BV$7:$BV$25),IF($G510=$BW$6,LOOKUP($Z510,$AF$7:$AF$25,$BW$7:$BW$25),IF($G510=$AU$6,LOOKUP($Z510,$AF$7:$AF$25,$AU$7:$AU$25),IF($G510=$AV$6,LOOKUP($Z510,$AF$7:$AF$25,$AV$7:$AV$25),IF($G510=$AK$6,LOOKUP($Z510,$AF$7:$AF$25,$AK$7:$AK$25),IF($G510=$AL$6,LOOKUP($Z510,$AF$7:$AF$25,$AL$7:$AL$25),IF($G510=$AM$6,LOOKUP($Z510,$AF$7:$AF$25,$AM$7:$AM$25),IF($G510=$BJ$6,$BJ$7,IF($G510=#REF!,#REF!,IF($G510=$AN$6,$AN$7,IF($G510=$AW$6,LOOKUP($Z510,$AF$7:$AF$25,$AW$7:$AW$25),IF($G510=$AX$6,LOOKUP($Z510,$AF$7:$AF$25,$AX$7:$AX$25),IF($G510=$BD$6,$BD$7,IF($G510=$AY$6,LOOKUP($Z510,$AF$7:$AF$25,$AY$7:$AY$25),IF($G510=$AZ$6,LOOKUP($Z510,$AF$7:$AF$25,$AZ$7:$AZ$25),IF($G510=$BL$6,$BL$7,IF($G510=$AP$6,LOOKUP($Z510,$AF$7:$AF$25,$AP$7:$AP$25),IF($G510=$BK$6,$BK$7,IF($G510=$CD$6,LOOKUP($Z510,$AF$7:$AF$25,$CD$7:$CD$25),IF($G510=$BE$6,$BE$7,IF($G510=$BF$6,$BF$7,IF($G510=$BG$6,$BG$7,IF($G510=$CE$6,"based on duration",IF($G510=$CF$6,LOOKUP($Z510,$AF$7:$AF$25,$CF$7:$CF$25),IF($G510=$CG$6,$CG$7,IF($G510=$CH$6,$CH$7,IF($G510=$CI$6,$CI$7,IF($G510=$BA$6,$BA$7,IF($G510=$BB$6,$BB$7,IF($G510=$BC$6,$BC$7,IF($G510=#REF!,#REF!,IF($G510=$CJ$6,$CJ$7,"TBD")))))))))))))))))))))))))))))))))))))))))))))</f>
        <v/>
      </c>
      <c r="AE510" s="121"/>
      <c r="AF510" s="8"/>
      <c r="AG510" s="13"/>
      <c r="AH510" s="13"/>
      <c r="AI510" s="13"/>
      <c r="AJ510" s="13"/>
      <c r="AO510" s="13"/>
      <c r="BR510" s="13"/>
      <c r="BS510" s="122"/>
      <c r="BT510" s="122"/>
      <c r="BX510" s="13"/>
      <c r="BY510" s="122"/>
      <c r="BZ510" s="122"/>
      <c r="CO510" s="136"/>
      <c r="CP510" s="137"/>
    </row>
    <row r="511" spans="1:94" s="123" customFormat="1" x14ac:dyDescent="0.25">
      <c r="A511" s="118"/>
      <c r="B511" s="118"/>
      <c r="C511" s="118"/>
      <c r="D511" s="118"/>
      <c r="E511" s="118"/>
      <c r="F511" s="118"/>
      <c r="G511" s="118"/>
      <c r="H511" s="118"/>
      <c r="I511" s="18" t="str">
        <f t="shared" si="129"/>
        <v/>
      </c>
      <c r="J511" s="18" t="str">
        <f t="shared" si="130"/>
        <v/>
      </c>
      <c r="K511" s="118"/>
      <c r="L511" s="151"/>
      <c r="M511" s="151"/>
      <c r="N511" s="119"/>
      <c r="O511" s="120" t="str">
        <f t="shared" si="138"/>
        <v/>
      </c>
      <c r="P511" s="119"/>
      <c r="Q511" s="15" t="str">
        <f t="shared" si="139"/>
        <v/>
      </c>
      <c r="R511" s="15" t="str">
        <f>IF('2014 Quote Calculator'!$AB511="-","-",IF('2014 Quote Calculator'!$AB511="","",IF(OR('2014 Quote Calculator'!$E511=$CF$6,'2014 Quote Calculator'!$E511=$CG$6,'2014 Quote Calculator'!$E511=$CH$6,'2014 Quote Calculator'!$E511=$CI$6),'2014 Quote Calculator'!$AB511,(1-$L511)*'2014 Quote Calculator'!$AB511)))</f>
        <v/>
      </c>
      <c r="S511" s="15" t="str">
        <f t="shared" si="140"/>
        <v/>
      </c>
      <c r="T511" s="15" t="str">
        <f>IF('2014 Quote Calculator'!$AD511="-","-",IF('2014 Quote Calculator'!$AD511="","",IF(OR('2014 Quote Calculator'!$G511=$CF$6,'2014 Quote Calculator'!$G511=$CG$6,'2014 Quote Calculator'!$G511=$CH$6,'2014 Quote Calculator'!$G511=$CI$6),'2014 Quote Calculator'!$AD511,(1-$L511)*'2014 Quote Calculator'!$AD511)))</f>
        <v/>
      </c>
      <c r="U511" s="15" t="str">
        <f t="shared" si="141"/>
        <v/>
      </c>
      <c r="V511" s="119"/>
      <c r="W511" s="18" t="str">
        <f t="shared" si="142"/>
        <v/>
      </c>
      <c r="X511" s="18" t="str">
        <f t="shared" si="143"/>
        <v/>
      </c>
      <c r="Y511" s="18"/>
      <c r="Z511" s="18"/>
      <c r="AA511" s="18" t="str">
        <f t="shared" si="146"/>
        <v/>
      </c>
      <c r="AB511" s="15" t="str">
        <f>IF($E511="","",IF($E511=$CL$6,"",IF($E511=$AG$6,LOOKUP($X511,$AF$7:$AF$25,$AG$7:$AG$25),IF($E511=$AH$6,LOOKUP($X511,$AF$7:$AF$25,$AH$7:$AH$25),IF($E511=$AI$6,LOOKUP($X511,$AF$7:$AF$25,$AI$7:$AI$25),IF($E511=$AJ$6,LOOKUP($X511,$AF$7:$AF$25,$AJ$7:$AJ$25),IF($E511=$BR$6,LOOKUP($X511,$AF$7:$AF$25,$BR$7:$BR$25),IF($E511=$BS$6,LOOKUP($X511,$AF$7:$AF$25,$BS$7:$BS$25),IF($E511=$BT$6,LOOKUP($X511,$AF$7:$AF$25,$BT$7:$BT$25),IF($E511=$BU$6,LOOKUP($X511,$AF$7:$AF$25,$BU$7:$BU$25),IF($E511=$BI$6,$BI$7,IF($E511=$AQ$6,LOOKUP($X511,$AF$7:$AF$25,$AQ$7:$AQ$25),IF($E511=$AR$6,LOOKUP($X511,$AF$7:$AF$25,$AR$7:$AR$25),IF($E511=$BV$6,LOOKUP($X511,$AF$7:$AF$25,$BV$7:$BV$25),IF($E511=$BW$6,LOOKUP($X511,$AF$7:$AF$25,$BW$7:$BW$25),IF($E511=$AU$6,LOOKUP($X511,$AF$7:$AF$25,$AU$7:$AU$25),IF($E511=$AV$6,LOOKUP($X511,$AF$7:$AF$25,$AV$7:$AV$25),IF($E511=$AK$6,LOOKUP($X511,$AF$7:$AF$25,$AK$7:$AK$25),IF($E511=$AL$6,LOOKUP($X511,$AF$7:$AF$25,$AL$7:$AL$25),IF($E511=$AM$6,LOOKUP($X511,$AF$7:$AF$25,$AM$7:$AM$25),IF($E511=$BJ$6,$BJ$7,IF($E511=#REF!,#REF!,IF($E511=$AN$6,$AN$7,IF($E511=$AW$6,LOOKUP($X511,$AF$7:$AF$25,$AW$7:$AW$25),IF($E511=$AX$6,LOOKUP($X511,$AF$7:$AF$25,$AX$7:$AX$25),IF($E511=$BD$6,$BD$7,IF($E511=$AY$6,LOOKUP($X511,$AF$7:$AF$25,$AY$7:$AY$25),IF($E511=$AZ$6,LOOKUP($X511,$AF$7:$AF$25,$AZ$7:$AZ$25),IF($E511=$BL$6,$BL$7,IF($E511=$AP$6,LOOKUP($X511,$AF$7:$AF$25,$AP$7:$AP$25),IF($E511=$BK$6,$BK$7,IF($E511=$CD$6,LOOKUP($X511,$AF$7:$AF$25,$CD$7:$CD$25),IF($E511=$BE$6,$BE$7,IF($E511=$BF$6,$BF$7,IF($E511=$BG$6,$BG$7,IF($E511=$CE$6,"based on duration",IF($E511=$CF$6,LOOKUP($X511,$AF$7:$AF$25,$CF$7:$CF$25),IF($E511=$CG$6,$CG$7,IF($E511=$CH$6,$CH$7,IF($E511=$CI$6,$CI$7,IF($E511=$BA$6,$BA$7,IF($E511=$BB$6,$BB$7,IF($E511=$BC$6,$BC$7,IF($E511=#REF!,#REF!,IF($E511=$CJ$6,$CJ$7,"TBD")))))))))))))))))))))))))))))))))))))))))))))</f>
        <v/>
      </c>
      <c r="AC511" s="15" t="str">
        <f t="shared" si="145"/>
        <v/>
      </c>
      <c r="AD511" s="15" t="str">
        <f>IF($G511="","",IF($G511=$CL$6,"",IF($G511=$AG$6,LOOKUP($Z511,$AF$7:$AF$25,$AG$7:$AG$25),IF($G511=$AH$6,LOOKUP($Z511,$AF$7:$AF$25,$AH$7:$AH$25),IF($G511=$AI$6,LOOKUP($Z511,$AF$7:$AF$25,$AI$7:$AI$25),IF($G511=$AJ$6,LOOKUP($Z511,$AF$7:$AF$25,$AJ$7:$AJ$25),IF($G511=$BR$6,LOOKUP($Z511,$AF$7:$AF$25,$BR$7:$BR$25),IF($G511=$BS$6,LOOKUP($Z511,$AF$7:$AF$25,$BS$7:$BS$25),IF($G511=$BT$6,LOOKUP($Z511,$AF$7:$AF$25,$BT$7:$BT$25),IF($G511=$BU$6,LOOKUP($Z511,$AF$7:$AF$25,$BU$7:$BU$25),IF($G511=$BI$6,$BI$7,IF($G511=$AQ$6,LOOKUP($Z511,$AF$7:$AF$25,$AQ$7:$AQ$25),IF($G511=$AR$6,LOOKUP($Z511,$AF$7:$AF$25,$AR$7:$AR$25),IF($G511=$BV$6,LOOKUP($Z511,$AF$7:$AF$25,$BV$7:$BV$25),IF($G511=$BW$6,LOOKUP($Z511,$AF$7:$AF$25,$BW$7:$BW$25),IF($G511=$AU$6,LOOKUP($Z511,$AF$7:$AF$25,$AU$7:$AU$25),IF($G511=$AV$6,LOOKUP($Z511,$AF$7:$AF$25,$AV$7:$AV$25),IF($G511=$AK$6,LOOKUP($Z511,$AF$7:$AF$25,$AK$7:$AK$25),IF($G511=$AL$6,LOOKUP($Z511,$AF$7:$AF$25,$AL$7:$AL$25),IF($G511=$AM$6,LOOKUP($Z511,$AF$7:$AF$25,$AM$7:$AM$25),IF($G511=$BJ$6,$BJ$7,IF($G511=#REF!,#REF!,IF($G511=$AN$6,$AN$7,IF($G511=$AW$6,LOOKUP($Z511,$AF$7:$AF$25,$AW$7:$AW$25),IF($G511=$AX$6,LOOKUP($Z511,$AF$7:$AF$25,$AX$7:$AX$25),IF($G511=$BD$6,$BD$7,IF($G511=$AY$6,LOOKUP($Z511,$AF$7:$AF$25,$AY$7:$AY$25),IF($G511=$AZ$6,LOOKUP($Z511,$AF$7:$AF$25,$AZ$7:$AZ$25),IF($G511=$BL$6,$BL$7,IF($G511=$AP$6,LOOKUP($Z511,$AF$7:$AF$25,$AP$7:$AP$25),IF($G511=$BK$6,$BK$7,IF($G511=$CD$6,LOOKUP($Z511,$AF$7:$AF$25,$CD$7:$CD$25),IF($G511=$BE$6,$BE$7,IF($G511=$BF$6,$BF$7,IF($G511=$BG$6,$BG$7,IF($G511=$CE$6,"based on duration",IF($G511=$CF$6,LOOKUP($Z511,$AF$7:$AF$25,$CF$7:$CF$25),IF($G511=$CG$6,$CG$7,IF($G511=$CH$6,$CH$7,IF($G511=$CI$6,$CI$7,IF($G511=$BA$6,$BA$7,IF($G511=$BB$6,$BB$7,IF($G511=$BC$6,$BC$7,IF($G511=#REF!,#REF!,IF($G511=$CJ$6,$CJ$7,"TBD")))))))))))))))))))))))))))))))))))))))))))))</f>
        <v/>
      </c>
      <c r="AE511" s="121"/>
      <c r="AF511" s="8"/>
      <c r="AG511" s="13"/>
      <c r="AH511" s="13"/>
      <c r="AI511" s="13"/>
      <c r="AJ511" s="13"/>
      <c r="AO511" s="13"/>
      <c r="BR511" s="13"/>
      <c r="BS511" s="122"/>
      <c r="BT511" s="122"/>
      <c r="BX511" s="13"/>
      <c r="BY511" s="122"/>
      <c r="BZ511" s="122"/>
      <c r="CO511" s="136"/>
      <c r="CP511" s="137"/>
    </row>
    <row r="512" spans="1:94" s="123" customFormat="1" x14ac:dyDescent="0.25">
      <c r="A512" s="118"/>
      <c r="B512" s="118"/>
      <c r="C512" s="118"/>
      <c r="D512" s="118"/>
      <c r="E512" s="118"/>
      <c r="F512" s="118"/>
      <c r="G512" s="118"/>
      <c r="H512" s="118"/>
      <c r="I512" s="18" t="str">
        <f t="shared" si="129"/>
        <v/>
      </c>
      <c r="J512" s="18" t="str">
        <f t="shared" si="130"/>
        <v/>
      </c>
      <c r="K512" s="118"/>
      <c r="L512" s="151"/>
      <c r="M512" s="151"/>
      <c r="N512" s="119"/>
      <c r="O512" s="120" t="str">
        <f t="shared" si="138"/>
        <v/>
      </c>
      <c r="P512" s="119"/>
      <c r="Q512" s="15" t="str">
        <f t="shared" si="139"/>
        <v/>
      </c>
      <c r="R512" s="15" t="str">
        <f>IF('2014 Quote Calculator'!$AB512="-","-",IF('2014 Quote Calculator'!$AB512="","",IF(OR('2014 Quote Calculator'!$E512=$CF$6,'2014 Quote Calculator'!$E512=$CG$6,'2014 Quote Calculator'!$E512=$CH$6,'2014 Quote Calculator'!$E512=$CI$6),'2014 Quote Calculator'!$AB512,(1-$L512)*'2014 Quote Calculator'!$AB512)))</f>
        <v/>
      </c>
      <c r="S512" s="15" t="str">
        <f t="shared" si="140"/>
        <v/>
      </c>
      <c r="T512" s="15" t="str">
        <f>IF('2014 Quote Calculator'!$AD512="-","-",IF('2014 Quote Calculator'!$AD512="","",IF(OR('2014 Quote Calculator'!$G512=$CF$6,'2014 Quote Calculator'!$G512=$CG$6,'2014 Quote Calculator'!$G512=$CH$6,'2014 Quote Calculator'!$G512=$CI$6),'2014 Quote Calculator'!$AD512,(1-$L512)*'2014 Quote Calculator'!$AD512)))</f>
        <v/>
      </c>
      <c r="U512" s="15" t="str">
        <f t="shared" si="141"/>
        <v/>
      </c>
      <c r="V512" s="119"/>
      <c r="W512" s="18" t="str">
        <f t="shared" si="142"/>
        <v/>
      </c>
      <c r="X512" s="18" t="str">
        <f t="shared" si="143"/>
        <v/>
      </c>
      <c r="Y512" s="18"/>
      <c r="Z512" s="18"/>
      <c r="AA512" s="18" t="str">
        <f t="shared" si="146"/>
        <v/>
      </c>
      <c r="AB512" s="15" t="str">
        <f>IF($E512="","",IF($E512=$CL$6,"",IF($E512=$AG$6,LOOKUP($X512,$AF$7:$AF$25,$AG$7:$AG$25),IF($E512=$AH$6,LOOKUP($X512,$AF$7:$AF$25,$AH$7:$AH$25),IF($E512=$AI$6,LOOKUP($X512,$AF$7:$AF$25,$AI$7:$AI$25),IF($E512=$AJ$6,LOOKUP($X512,$AF$7:$AF$25,$AJ$7:$AJ$25),IF($E512=$BR$6,LOOKUP($X512,$AF$7:$AF$25,$BR$7:$BR$25),IF($E512=$BS$6,LOOKUP($X512,$AF$7:$AF$25,$BS$7:$BS$25),IF($E512=$BT$6,LOOKUP($X512,$AF$7:$AF$25,$BT$7:$BT$25),IF($E512=$BU$6,LOOKUP($X512,$AF$7:$AF$25,$BU$7:$BU$25),IF($E512=$BI$6,$BI$7,IF($E512=$AQ$6,LOOKUP($X512,$AF$7:$AF$25,$AQ$7:$AQ$25),IF($E512=$AR$6,LOOKUP($X512,$AF$7:$AF$25,$AR$7:$AR$25),IF($E512=$BV$6,LOOKUP($X512,$AF$7:$AF$25,$BV$7:$BV$25),IF($E512=$BW$6,LOOKUP($X512,$AF$7:$AF$25,$BW$7:$BW$25),IF($E512=$AU$6,LOOKUP($X512,$AF$7:$AF$25,$AU$7:$AU$25),IF($E512=$AV$6,LOOKUP($X512,$AF$7:$AF$25,$AV$7:$AV$25),IF($E512=$AK$6,LOOKUP($X512,$AF$7:$AF$25,$AK$7:$AK$25),IF($E512=$AL$6,LOOKUP($X512,$AF$7:$AF$25,$AL$7:$AL$25),IF($E512=$AM$6,LOOKUP($X512,$AF$7:$AF$25,$AM$7:$AM$25),IF($E512=$BJ$6,$BJ$7,IF($E512=#REF!,#REF!,IF($E512=$AN$6,$AN$7,IF($E512=$AW$6,LOOKUP($X512,$AF$7:$AF$25,$AW$7:$AW$25),IF($E512=$AX$6,LOOKUP($X512,$AF$7:$AF$25,$AX$7:$AX$25),IF($E512=$BD$6,$BD$7,IF($E512=$AY$6,LOOKUP($X512,$AF$7:$AF$25,$AY$7:$AY$25),IF($E512=$AZ$6,LOOKUP($X512,$AF$7:$AF$25,$AZ$7:$AZ$25),IF($E512=$BL$6,$BL$7,IF($E512=$AP$6,LOOKUP($X512,$AF$7:$AF$25,$AP$7:$AP$25),IF($E512=$BK$6,$BK$7,IF($E512=$CD$6,LOOKUP($X512,$AF$7:$AF$25,$CD$7:$CD$25),IF($E512=$BE$6,$BE$7,IF($E512=$BF$6,$BF$7,IF($E512=$BG$6,$BG$7,IF($E512=$CE$6,"based on duration",IF($E512=$CF$6,LOOKUP($X512,$AF$7:$AF$25,$CF$7:$CF$25),IF($E512=$CG$6,$CG$7,IF($E512=$CH$6,$CH$7,IF($E512=$CI$6,$CI$7,IF($E512=$BA$6,$BA$7,IF($E512=$BB$6,$BB$7,IF($E512=$BC$6,$BC$7,IF($E512=#REF!,#REF!,IF($E512=$CJ$6,$CJ$7,"TBD")))))))))))))))))))))))))))))))))))))))))))))</f>
        <v/>
      </c>
      <c r="AC512" s="15" t="str">
        <f t="shared" si="145"/>
        <v/>
      </c>
      <c r="AD512" s="15" t="str">
        <f>IF($G512="","",IF($G512=$CL$6,"",IF($G512=$AG$6,LOOKUP($Z512,$AF$7:$AF$25,$AG$7:$AG$25),IF($G512=$AH$6,LOOKUP($Z512,$AF$7:$AF$25,$AH$7:$AH$25),IF($G512=$AI$6,LOOKUP($Z512,$AF$7:$AF$25,$AI$7:$AI$25),IF($G512=$AJ$6,LOOKUP($Z512,$AF$7:$AF$25,$AJ$7:$AJ$25),IF($G512=$BR$6,LOOKUP($Z512,$AF$7:$AF$25,$BR$7:$BR$25),IF($G512=$BS$6,LOOKUP($Z512,$AF$7:$AF$25,$BS$7:$BS$25),IF($G512=$BT$6,LOOKUP($Z512,$AF$7:$AF$25,$BT$7:$BT$25),IF($G512=$BU$6,LOOKUP($Z512,$AF$7:$AF$25,$BU$7:$BU$25),IF($G512=$BI$6,$BI$7,IF($G512=$AQ$6,LOOKUP($Z512,$AF$7:$AF$25,$AQ$7:$AQ$25),IF($G512=$AR$6,LOOKUP($Z512,$AF$7:$AF$25,$AR$7:$AR$25),IF($G512=$BV$6,LOOKUP($Z512,$AF$7:$AF$25,$BV$7:$BV$25),IF($G512=$BW$6,LOOKUP($Z512,$AF$7:$AF$25,$BW$7:$BW$25),IF($G512=$AU$6,LOOKUP($Z512,$AF$7:$AF$25,$AU$7:$AU$25),IF($G512=$AV$6,LOOKUP($Z512,$AF$7:$AF$25,$AV$7:$AV$25),IF($G512=$AK$6,LOOKUP($Z512,$AF$7:$AF$25,$AK$7:$AK$25),IF($G512=$AL$6,LOOKUP($Z512,$AF$7:$AF$25,$AL$7:$AL$25),IF($G512=$AM$6,LOOKUP($Z512,$AF$7:$AF$25,$AM$7:$AM$25),IF($G512=$BJ$6,$BJ$7,IF($G512=#REF!,#REF!,IF($G512=$AN$6,$AN$7,IF($G512=$AW$6,LOOKUP($Z512,$AF$7:$AF$25,$AW$7:$AW$25),IF($G512=$AX$6,LOOKUP($Z512,$AF$7:$AF$25,$AX$7:$AX$25),IF($G512=$BD$6,$BD$7,IF($G512=$AY$6,LOOKUP($Z512,$AF$7:$AF$25,$AY$7:$AY$25),IF($G512=$AZ$6,LOOKUP($Z512,$AF$7:$AF$25,$AZ$7:$AZ$25),IF($G512=$BL$6,$BL$7,IF($G512=$AP$6,LOOKUP($Z512,$AF$7:$AF$25,$AP$7:$AP$25),IF($G512=$BK$6,$BK$7,IF($G512=$CD$6,LOOKUP($Z512,$AF$7:$AF$25,$CD$7:$CD$25),IF($G512=$BE$6,$BE$7,IF($G512=$BF$6,$BF$7,IF($G512=$BG$6,$BG$7,IF($G512=$CE$6,"based on duration",IF($G512=$CF$6,LOOKUP($Z512,$AF$7:$AF$25,$CF$7:$CF$25),IF($G512=$CG$6,$CG$7,IF($G512=$CH$6,$CH$7,IF($G512=$CI$6,$CI$7,IF($G512=$BA$6,$BA$7,IF($G512=$BB$6,$BB$7,IF($G512=$BC$6,$BC$7,IF($G512=#REF!,#REF!,IF($G512=$CJ$6,$CJ$7,"TBD")))))))))))))))))))))))))))))))))))))))))))))</f>
        <v/>
      </c>
      <c r="AE512" s="121"/>
      <c r="AF512" s="8"/>
      <c r="AG512" s="13"/>
      <c r="AH512" s="13"/>
      <c r="AI512" s="13"/>
      <c r="AJ512" s="13"/>
      <c r="AO512" s="13"/>
      <c r="BR512" s="13"/>
      <c r="BS512" s="122"/>
      <c r="BT512" s="122"/>
      <c r="BX512" s="13"/>
      <c r="BY512" s="122"/>
      <c r="BZ512" s="122"/>
      <c r="CO512" s="136"/>
      <c r="CP512" s="137"/>
    </row>
    <row r="513" spans="1:94" s="123" customFormat="1" x14ac:dyDescent="0.25">
      <c r="A513" s="118"/>
      <c r="B513" s="118"/>
      <c r="C513" s="118"/>
      <c r="D513" s="118"/>
      <c r="E513" s="118"/>
      <c r="F513" s="118"/>
      <c r="G513" s="118"/>
      <c r="H513" s="118"/>
      <c r="I513" s="18" t="str">
        <f t="shared" si="129"/>
        <v/>
      </c>
      <c r="J513" s="18" t="str">
        <f t="shared" si="130"/>
        <v/>
      </c>
      <c r="K513" s="118"/>
      <c r="L513" s="151"/>
      <c r="M513" s="151"/>
      <c r="N513" s="119"/>
      <c r="O513" s="120" t="str">
        <f t="shared" si="138"/>
        <v/>
      </c>
      <c r="P513" s="119"/>
      <c r="Q513" s="15" t="str">
        <f t="shared" si="139"/>
        <v/>
      </c>
      <c r="R513" s="15" t="str">
        <f>IF('2014 Quote Calculator'!$AB513="-","-",IF('2014 Quote Calculator'!$AB513="","",IF(OR('2014 Quote Calculator'!$E513=$CF$6,'2014 Quote Calculator'!$E513=$CG$6,'2014 Quote Calculator'!$E513=$CH$6,'2014 Quote Calculator'!$E513=$CI$6),'2014 Quote Calculator'!$AB513,(1-$L513)*'2014 Quote Calculator'!$AB513)))</f>
        <v/>
      </c>
      <c r="S513" s="15" t="str">
        <f t="shared" si="140"/>
        <v/>
      </c>
      <c r="T513" s="15" t="str">
        <f>IF('2014 Quote Calculator'!$AD513="-","-",IF('2014 Quote Calculator'!$AD513="","",IF(OR('2014 Quote Calculator'!$G513=$CF$6,'2014 Quote Calculator'!$G513=$CG$6,'2014 Quote Calculator'!$G513=$CH$6,'2014 Quote Calculator'!$G513=$CI$6),'2014 Quote Calculator'!$AD513,(1-$L513)*'2014 Quote Calculator'!$AD513)))</f>
        <v/>
      </c>
      <c r="U513" s="15" t="str">
        <f t="shared" si="141"/>
        <v/>
      </c>
      <c r="V513" s="119"/>
      <c r="W513" s="18" t="str">
        <f t="shared" si="142"/>
        <v/>
      </c>
      <c r="X513" s="18" t="str">
        <f t="shared" si="143"/>
        <v/>
      </c>
      <c r="Y513" s="18"/>
      <c r="Z513" s="18"/>
      <c r="AA513" s="18" t="str">
        <f t="shared" si="146"/>
        <v/>
      </c>
      <c r="AB513" s="15" t="str">
        <f>IF($E513="","",IF($E513=$CL$6,"",IF($E513=$AG$6,LOOKUP($X513,$AF$7:$AF$25,$AG$7:$AG$25),IF($E513=$AH$6,LOOKUP($X513,$AF$7:$AF$25,$AH$7:$AH$25),IF($E513=$AI$6,LOOKUP($X513,$AF$7:$AF$25,$AI$7:$AI$25),IF($E513=$AJ$6,LOOKUP($X513,$AF$7:$AF$25,$AJ$7:$AJ$25),IF($E513=$BR$6,LOOKUP($X513,$AF$7:$AF$25,$BR$7:$BR$25),IF($E513=$BS$6,LOOKUP($X513,$AF$7:$AF$25,$BS$7:$BS$25),IF($E513=$BT$6,LOOKUP($X513,$AF$7:$AF$25,$BT$7:$BT$25),IF($E513=$BU$6,LOOKUP($X513,$AF$7:$AF$25,$BU$7:$BU$25),IF($E513=$BI$6,$BI$7,IF($E513=$AQ$6,LOOKUP($X513,$AF$7:$AF$25,$AQ$7:$AQ$25),IF($E513=$AR$6,LOOKUP($X513,$AF$7:$AF$25,$AR$7:$AR$25),IF($E513=$BV$6,LOOKUP($X513,$AF$7:$AF$25,$BV$7:$BV$25),IF($E513=$BW$6,LOOKUP($X513,$AF$7:$AF$25,$BW$7:$BW$25),IF($E513=$AU$6,LOOKUP($X513,$AF$7:$AF$25,$AU$7:$AU$25),IF($E513=$AV$6,LOOKUP($X513,$AF$7:$AF$25,$AV$7:$AV$25),IF($E513=$AK$6,LOOKUP($X513,$AF$7:$AF$25,$AK$7:$AK$25),IF($E513=$AL$6,LOOKUP($X513,$AF$7:$AF$25,$AL$7:$AL$25),IF($E513=$AM$6,LOOKUP($X513,$AF$7:$AF$25,$AM$7:$AM$25),IF($E513=$BJ$6,$BJ$7,IF($E513=#REF!,#REF!,IF($E513=$AN$6,$AN$7,IF($E513=$AW$6,LOOKUP($X513,$AF$7:$AF$25,$AW$7:$AW$25),IF($E513=$AX$6,LOOKUP($X513,$AF$7:$AF$25,$AX$7:$AX$25),IF($E513=$BD$6,$BD$7,IF($E513=$AY$6,LOOKUP($X513,$AF$7:$AF$25,$AY$7:$AY$25),IF($E513=$AZ$6,LOOKUP($X513,$AF$7:$AF$25,$AZ$7:$AZ$25),IF($E513=$BL$6,$BL$7,IF($E513=$AP$6,LOOKUP($X513,$AF$7:$AF$25,$AP$7:$AP$25),IF($E513=$BK$6,$BK$7,IF($E513=$CD$6,LOOKUP($X513,$AF$7:$AF$25,$CD$7:$CD$25),IF($E513=$BE$6,$BE$7,IF($E513=$BF$6,$BF$7,IF($E513=$BG$6,$BG$7,IF($E513=$CE$6,"based on duration",IF($E513=$CF$6,LOOKUP($X513,$AF$7:$AF$25,$CF$7:$CF$25),IF($E513=$CG$6,$CG$7,IF($E513=$CH$6,$CH$7,IF($E513=$CI$6,$CI$7,IF($E513=$BA$6,$BA$7,IF($E513=$BB$6,$BB$7,IF($E513=$BC$6,$BC$7,IF($E513=#REF!,#REF!,IF($E513=$CJ$6,$CJ$7,"TBD")))))))))))))))))))))))))))))))))))))))))))))</f>
        <v/>
      </c>
      <c r="AC513" s="15" t="str">
        <f t="shared" si="145"/>
        <v/>
      </c>
      <c r="AD513" s="15" t="str">
        <f>IF($G513="","",IF($G513=$CL$6,"",IF($G513=$AG$6,LOOKUP($Z513,$AF$7:$AF$25,$AG$7:$AG$25),IF($G513=$AH$6,LOOKUP($Z513,$AF$7:$AF$25,$AH$7:$AH$25),IF($G513=$AI$6,LOOKUP($Z513,$AF$7:$AF$25,$AI$7:$AI$25),IF($G513=$AJ$6,LOOKUP($Z513,$AF$7:$AF$25,$AJ$7:$AJ$25),IF($G513=$BR$6,LOOKUP($Z513,$AF$7:$AF$25,$BR$7:$BR$25),IF($G513=$BS$6,LOOKUP($Z513,$AF$7:$AF$25,$BS$7:$BS$25),IF($G513=$BT$6,LOOKUP($Z513,$AF$7:$AF$25,$BT$7:$BT$25),IF($G513=$BU$6,LOOKUP($Z513,$AF$7:$AF$25,$BU$7:$BU$25),IF($G513=$BI$6,$BI$7,IF($G513=$AQ$6,LOOKUP($Z513,$AF$7:$AF$25,$AQ$7:$AQ$25),IF($G513=$AR$6,LOOKUP($Z513,$AF$7:$AF$25,$AR$7:$AR$25),IF($G513=$BV$6,LOOKUP($Z513,$AF$7:$AF$25,$BV$7:$BV$25),IF($G513=$BW$6,LOOKUP($Z513,$AF$7:$AF$25,$BW$7:$BW$25),IF($G513=$AU$6,LOOKUP($Z513,$AF$7:$AF$25,$AU$7:$AU$25),IF($G513=$AV$6,LOOKUP($Z513,$AF$7:$AF$25,$AV$7:$AV$25),IF($G513=$AK$6,LOOKUP($Z513,$AF$7:$AF$25,$AK$7:$AK$25),IF($G513=$AL$6,LOOKUP($Z513,$AF$7:$AF$25,$AL$7:$AL$25),IF($G513=$AM$6,LOOKUP($Z513,$AF$7:$AF$25,$AM$7:$AM$25),IF($G513=$BJ$6,$BJ$7,IF($G513=#REF!,#REF!,IF($G513=$AN$6,$AN$7,IF($G513=$AW$6,LOOKUP($Z513,$AF$7:$AF$25,$AW$7:$AW$25),IF($G513=$AX$6,LOOKUP($Z513,$AF$7:$AF$25,$AX$7:$AX$25),IF($G513=$BD$6,$BD$7,IF($G513=$AY$6,LOOKUP($Z513,$AF$7:$AF$25,$AY$7:$AY$25),IF($G513=$AZ$6,LOOKUP($Z513,$AF$7:$AF$25,$AZ$7:$AZ$25),IF($G513=$BL$6,$BL$7,IF($G513=$AP$6,LOOKUP($Z513,$AF$7:$AF$25,$AP$7:$AP$25),IF($G513=$BK$6,$BK$7,IF($G513=$CD$6,LOOKUP($Z513,$AF$7:$AF$25,$CD$7:$CD$25),IF($G513=$BE$6,$BE$7,IF($G513=$BF$6,$BF$7,IF($G513=$BG$6,$BG$7,IF($G513=$CE$6,"based on duration",IF($G513=$CF$6,LOOKUP($Z513,$AF$7:$AF$25,$CF$7:$CF$25),IF($G513=$CG$6,$CG$7,IF($G513=$CH$6,$CH$7,IF($G513=$CI$6,$CI$7,IF($G513=$BA$6,$BA$7,IF($G513=$BB$6,$BB$7,IF($G513=$BC$6,$BC$7,IF($G513=#REF!,#REF!,IF($G513=$CJ$6,$CJ$7,"TBD")))))))))))))))))))))))))))))))))))))))))))))</f>
        <v/>
      </c>
      <c r="AE513" s="121"/>
      <c r="AF513" s="8"/>
      <c r="AG513" s="13"/>
      <c r="AH513" s="13"/>
      <c r="AI513" s="13"/>
      <c r="AJ513" s="13"/>
      <c r="AO513" s="13"/>
      <c r="BR513" s="13"/>
      <c r="BS513" s="122"/>
      <c r="BT513" s="122"/>
      <c r="BX513" s="13"/>
      <c r="BY513" s="122"/>
      <c r="BZ513" s="122"/>
      <c r="CO513" s="136"/>
      <c r="CP513" s="137"/>
    </row>
    <row r="514" spans="1:94" s="123" customFormat="1" x14ac:dyDescent="0.25">
      <c r="A514" s="118"/>
      <c r="B514" s="118"/>
      <c r="C514" s="118"/>
      <c r="D514" s="118"/>
      <c r="E514" s="118"/>
      <c r="F514" s="118"/>
      <c r="G514" s="118"/>
      <c r="H514" s="118"/>
      <c r="I514" s="18" t="str">
        <f t="shared" si="129"/>
        <v/>
      </c>
      <c r="J514" s="18" t="str">
        <f t="shared" si="130"/>
        <v/>
      </c>
      <c r="K514" s="118"/>
      <c r="L514" s="151"/>
      <c r="M514" s="151"/>
      <c r="N514" s="119"/>
      <c r="O514" s="120" t="str">
        <f t="shared" si="138"/>
        <v/>
      </c>
      <c r="P514" s="119"/>
      <c r="Q514" s="15" t="str">
        <f t="shared" si="139"/>
        <v/>
      </c>
      <c r="R514" s="15" t="str">
        <f>IF('2014 Quote Calculator'!$AB514="-","-",IF('2014 Quote Calculator'!$AB514="","",IF(OR('2014 Quote Calculator'!$E514=$CF$6,'2014 Quote Calculator'!$E514=$CG$6,'2014 Quote Calculator'!$E514=$CH$6,'2014 Quote Calculator'!$E514=$CI$6),'2014 Quote Calculator'!$AB514,(1-$L514)*'2014 Quote Calculator'!$AB514)))</f>
        <v/>
      </c>
      <c r="S514" s="15" t="str">
        <f t="shared" si="140"/>
        <v/>
      </c>
      <c r="T514" s="15" t="str">
        <f>IF('2014 Quote Calculator'!$AD514="-","-",IF('2014 Quote Calculator'!$AD514="","",IF(OR('2014 Quote Calculator'!$G514=$CF$6,'2014 Quote Calculator'!$G514=$CG$6,'2014 Quote Calculator'!$G514=$CH$6,'2014 Quote Calculator'!$G514=$CI$6),'2014 Quote Calculator'!$AD514,(1-$L514)*'2014 Quote Calculator'!$AD514)))</f>
        <v/>
      </c>
      <c r="U514" s="15" t="str">
        <f t="shared" si="141"/>
        <v/>
      </c>
      <c r="V514" s="119"/>
      <c r="W514" s="18" t="str">
        <f t="shared" si="142"/>
        <v/>
      </c>
      <c r="X514" s="18" t="str">
        <f t="shared" si="143"/>
        <v/>
      </c>
      <c r="Y514" s="18"/>
      <c r="Z514" s="18"/>
      <c r="AA514" s="18" t="str">
        <f t="shared" si="146"/>
        <v/>
      </c>
      <c r="AB514" s="15" t="str">
        <f>IF($E514="","",IF($E514=$CL$6,"",IF($E514=$AG$6,LOOKUP($X514,$AF$7:$AF$25,$AG$7:$AG$25),IF($E514=$AH$6,LOOKUP($X514,$AF$7:$AF$25,$AH$7:$AH$25),IF($E514=$AI$6,LOOKUP($X514,$AF$7:$AF$25,$AI$7:$AI$25),IF($E514=$AJ$6,LOOKUP($X514,$AF$7:$AF$25,$AJ$7:$AJ$25),IF($E514=$BR$6,LOOKUP($X514,$AF$7:$AF$25,$BR$7:$BR$25),IF($E514=$BS$6,LOOKUP($X514,$AF$7:$AF$25,$BS$7:$BS$25),IF($E514=$BT$6,LOOKUP($X514,$AF$7:$AF$25,$BT$7:$BT$25),IF($E514=$BU$6,LOOKUP($X514,$AF$7:$AF$25,$BU$7:$BU$25),IF($E514=$BI$6,$BI$7,IF($E514=$AQ$6,LOOKUP($X514,$AF$7:$AF$25,$AQ$7:$AQ$25),IF($E514=$AR$6,LOOKUP($X514,$AF$7:$AF$25,$AR$7:$AR$25),IF($E514=$BV$6,LOOKUP($X514,$AF$7:$AF$25,$BV$7:$BV$25),IF($E514=$BW$6,LOOKUP($X514,$AF$7:$AF$25,$BW$7:$BW$25),IF($E514=$AU$6,LOOKUP($X514,$AF$7:$AF$25,$AU$7:$AU$25),IF($E514=$AV$6,LOOKUP($X514,$AF$7:$AF$25,$AV$7:$AV$25),IF($E514=$AK$6,LOOKUP($X514,$AF$7:$AF$25,$AK$7:$AK$25),IF($E514=$AL$6,LOOKUP($X514,$AF$7:$AF$25,$AL$7:$AL$25),IF($E514=$AM$6,LOOKUP($X514,$AF$7:$AF$25,$AM$7:$AM$25),IF($E514=$BJ$6,$BJ$7,IF($E514=#REF!,#REF!,IF($E514=$AN$6,$AN$7,IF($E514=$AW$6,LOOKUP($X514,$AF$7:$AF$25,$AW$7:$AW$25),IF($E514=$AX$6,LOOKUP($X514,$AF$7:$AF$25,$AX$7:$AX$25),IF($E514=$BD$6,$BD$7,IF($E514=$AY$6,LOOKUP($X514,$AF$7:$AF$25,$AY$7:$AY$25),IF($E514=$AZ$6,LOOKUP($X514,$AF$7:$AF$25,$AZ$7:$AZ$25),IF($E514=$BL$6,$BL$7,IF($E514=$AP$6,LOOKUP($X514,$AF$7:$AF$25,$AP$7:$AP$25),IF($E514=$BK$6,$BK$7,IF($E514=$CD$6,LOOKUP($X514,$AF$7:$AF$25,$CD$7:$CD$25),IF($E514=$BE$6,$BE$7,IF($E514=$BF$6,$BF$7,IF($E514=$BG$6,$BG$7,IF($E514=$CE$6,"based on duration",IF($E514=$CF$6,LOOKUP($X514,$AF$7:$AF$25,$CF$7:$CF$25),IF($E514=$CG$6,$CG$7,IF($E514=$CH$6,$CH$7,IF($E514=$CI$6,$CI$7,IF($E514=$BA$6,$BA$7,IF($E514=$BB$6,$BB$7,IF($E514=$BC$6,$BC$7,IF($E514=#REF!,#REF!,IF($E514=$CJ$6,$CJ$7,"TBD")))))))))))))))))))))))))))))))))))))))))))))</f>
        <v/>
      </c>
      <c r="AC514" s="15" t="str">
        <f t="shared" si="145"/>
        <v/>
      </c>
      <c r="AD514" s="15" t="str">
        <f>IF($G514="","",IF($G514=$CL$6,"",IF($G514=$AG$6,LOOKUP($Z514,$AF$7:$AF$25,$AG$7:$AG$25),IF($G514=$AH$6,LOOKUP($Z514,$AF$7:$AF$25,$AH$7:$AH$25),IF($G514=$AI$6,LOOKUP($Z514,$AF$7:$AF$25,$AI$7:$AI$25),IF($G514=$AJ$6,LOOKUP($Z514,$AF$7:$AF$25,$AJ$7:$AJ$25),IF($G514=$BR$6,LOOKUP($Z514,$AF$7:$AF$25,$BR$7:$BR$25),IF($G514=$BS$6,LOOKUP($Z514,$AF$7:$AF$25,$BS$7:$BS$25),IF($G514=$BT$6,LOOKUP($Z514,$AF$7:$AF$25,$BT$7:$BT$25),IF($G514=$BU$6,LOOKUP($Z514,$AF$7:$AF$25,$BU$7:$BU$25),IF($G514=$BI$6,$BI$7,IF($G514=$AQ$6,LOOKUP($Z514,$AF$7:$AF$25,$AQ$7:$AQ$25),IF($G514=$AR$6,LOOKUP($Z514,$AF$7:$AF$25,$AR$7:$AR$25),IF($G514=$BV$6,LOOKUP($Z514,$AF$7:$AF$25,$BV$7:$BV$25),IF($G514=$BW$6,LOOKUP($Z514,$AF$7:$AF$25,$BW$7:$BW$25),IF($G514=$AU$6,LOOKUP($Z514,$AF$7:$AF$25,$AU$7:$AU$25),IF($G514=$AV$6,LOOKUP($Z514,$AF$7:$AF$25,$AV$7:$AV$25),IF($G514=$AK$6,LOOKUP($Z514,$AF$7:$AF$25,$AK$7:$AK$25),IF($G514=$AL$6,LOOKUP($Z514,$AF$7:$AF$25,$AL$7:$AL$25),IF($G514=$AM$6,LOOKUP($Z514,$AF$7:$AF$25,$AM$7:$AM$25),IF($G514=$BJ$6,$BJ$7,IF($G514=#REF!,#REF!,IF($G514=$AN$6,$AN$7,IF($G514=$AW$6,LOOKUP($Z514,$AF$7:$AF$25,$AW$7:$AW$25),IF($G514=$AX$6,LOOKUP($Z514,$AF$7:$AF$25,$AX$7:$AX$25),IF($G514=$BD$6,$BD$7,IF($G514=$AY$6,LOOKUP($Z514,$AF$7:$AF$25,$AY$7:$AY$25),IF($G514=$AZ$6,LOOKUP($Z514,$AF$7:$AF$25,$AZ$7:$AZ$25),IF($G514=$BL$6,$BL$7,IF($G514=$AP$6,LOOKUP($Z514,$AF$7:$AF$25,$AP$7:$AP$25),IF($G514=$BK$6,$BK$7,IF($G514=$CD$6,LOOKUP($Z514,$AF$7:$AF$25,$CD$7:$CD$25),IF($G514=$BE$6,$BE$7,IF($G514=$BF$6,$BF$7,IF($G514=$BG$6,$BG$7,IF($G514=$CE$6,"based on duration",IF($G514=$CF$6,LOOKUP($Z514,$AF$7:$AF$25,$CF$7:$CF$25),IF($G514=$CG$6,$CG$7,IF($G514=$CH$6,$CH$7,IF($G514=$CI$6,$CI$7,IF($G514=$BA$6,$BA$7,IF($G514=$BB$6,$BB$7,IF($G514=$BC$6,$BC$7,IF($G514=#REF!,#REF!,IF($G514=$CJ$6,$CJ$7,"TBD")))))))))))))))))))))))))))))))))))))))))))))</f>
        <v/>
      </c>
      <c r="AE514" s="121"/>
      <c r="AF514" s="8"/>
      <c r="AG514" s="13"/>
      <c r="AH514" s="13"/>
      <c r="AI514" s="13"/>
      <c r="AJ514" s="13"/>
      <c r="AO514" s="13"/>
      <c r="BR514" s="13"/>
      <c r="BS514" s="122"/>
      <c r="BT514" s="122"/>
      <c r="BX514" s="13"/>
      <c r="BY514" s="122"/>
      <c r="BZ514" s="122"/>
      <c r="CO514" s="136"/>
      <c r="CP514" s="137"/>
    </row>
    <row r="515" spans="1:94" s="123" customFormat="1" x14ac:dyDescent="0.25">
      <c r="A515" s="118"/>
      <c r="B515" s="118"/>
      <c r="C515" s="118"/>
      <c r="D515" s="118"/>
      <c r="E515" s="118"/>
      <c r="F515" s="118"/>
      <c r="G515" s="118"/>
      <c r="H515" s="118"/>
      <c r="I515" s="18" t="str">
        <f t="shared" si="129"/>
        <v/>
      </c>
      <c r="J515" s="18" t="str">
        <f t="shared" si="130"/>
        <v/>
      </c>
      <c r="K515" s="118"/>
      <c r="L515" s="151"/>
      <c r="M515" s="151"/>
      <c r="N515" s="119"/>
      <c r="O515" s="120" t="str">
        <f t="shared" si="138"/>
        <v/>
      </c>
      <c r="P515" s="119"/>
      <c r="Q515" s="15" t="str">
        <f t="shared" si="139"/>
        <v/>
      </c>
      <c r="R515" s="15" t="str">
        <f>IF('2014 Quote Calculator'!$AB515="-","-",IF('2014 Quote Calculator'!$AB515="","",IF(OR('2014 Quote Calculator'!$E515=$CF$6,'2014 Quote Calculator'!$E515=$CG$6,'2014 Quote Calculator'!$E515=$CH$6,'2014 Quote Calculator'!$E515=$CI$6),'2014 Quote Calculator'!$AB515,(1-$L515)*'2014 Quote Calculator'!$AB515)))</f>
        <v/>
      </c>
      <c r="S515" s="15" t="str">
        <f t="shared" si="140"/>
        <v/>
      </c>
      <c r="T515" s="15" t="str">
        <f>IF('2014 Quote Calculator'!$AD515="-","-",IF('2014 Quote Calculator'!$AD515="","",IF(OR('2014 Quote Calculator'!$G515=$CF$6,'2014 Quote Calculator'!$G515=$CG$6,'2014 Quote Calculator'!$G515=$CH$6,'2014 Quote Calculator'!$G515=$CI$6),'2014 Quote Calculator'!$AD515,(1-$L515)*'2014 Quote Calculator'!$AD515)))</f>
        <v/>
      </c>
      <c r="U515" s="15" t="str">
        <f t="shared" si="141"/>
        <v/>
      </c>
      <c r="V515" s="119"/>
      <c r="W515" s="18" t="str">
        <f t="shared" si="142"/>
        <v/>
      </c>
      <c r="X515" s="18" t="str">
        <f t="shared" si="143"/>
        <v/>
      </c>
      <c r="Y515" s="18"/>
      <c r="Z515" s="18"/>
      <c r="AA515" s="18" t="str">
        <f t="shared" si="146"/>
        <v/>
      </c>
      <c r="AB515" s="15" t="str">
        <f>IF($E515="","",IF($E515=$CL$6,"",IF($E515=$AG$6,LOOKUP($X515,$AF$7:$AF$25,$AG$7:$AG$25),IF($E515=$AH$6,LOOKUP($X515,$AF$7:$AF$25,$AH$7:$AH$25),IF($E515=$AI$6,LOOKUP($X515,$AF$7:$AF$25,$AI$7:$AI$25),IF($E515=$AJ$6,LOOKUP($X515,$AF$7:$AF$25,$AJ$7:$AJ$25),IF($E515=$BR$6,LOOKUP($X515,$AF$7:$AF$25,$BR$7:$BR$25),IF($E515=$BS$6,LOOKUP($X515,$AF$7:$AF$25,$BS$7:$BS$25),IF($E515=$BT$6,LOOKUP($X515,$AF$7:$AF$25,$BT$7:$BT$25),IF($E515=$BU$6,LOOKUP($X515,$AF$7:$AF$25,$BU$7:$BU$25),IF($E515=$BI$6,$BI$7,IF($E515=$AQ$6,LOOKUP($X515,$AF$7:$AF$25,$AQ$7:$AQ$25),IF($E515=$AR$6,LOOKUP($X515,$AF$7:$AF$25,$AR$7:$AR$25),IF($E515=$BV$6,LOOKUP($X515,$AF$7:$AF$25,$BV$7:$BV$25),IF($E515=$BW$6,LOOKUP($X515,$AF$7:$AF$25,$BW$7:$BW$25),IF($E515=$AU$6,LOOKUP($X515,$AF$7:$AF$25,$AU$7:$AU$25),IF($E515=$AV$6,LOOKUP($X515,$AF$7:$AF$25,$AV$7:$AV$25),IF($E515=$AK$6,LOOKUP($X515,$AF$7:$AF$25,$AK$7:$AK$25),IF($E515=$AL$6,LOOKUP($X515,$AF$7:$AF$25,$AL$7:$AL$25),IF($E515=$AM$6,LOOKUP($X515,$AF$7:$AF$25,$AM$7:$AM$25),IF($E515=$BJ$6,$BJ$7,IF($E515=#REF!,#REF!,IF($E515=$AN$6,$AN$7,IF($E515=$AW$6,LOOKUP($X515,$AF$7:$AF$25,$AW$7:$AW$25),IF($E515=$AX$6,LOOKUP($X515,$AF$7:$AF$25,$AX$7:$AX$25),IF($E515=$BD$6,$BD$7,IF($E515=$AY$6,LOOKUP($X515,$AF$7:$AF$25,$AY$7:$AY$25),IF($E515=$AZ$6,LOOKUP($X515,$AF$7:$AF$25,$AZ$7:$AZ$25),IF($E515=$BL$6,$BL$7,IF($E515=$AP$6,LOOKUP($X515,$AF$7:$AF$25,$AP$7:$AP$25),IF($E515=$BK$6,$BK$7,IF($E515=$CD$6,LOOKUP($X515,$AF$7:$AF$25,$CD$7:$CD$25),IF($E515=$BE$6,$BE$7,IF($E515=$BF$6,$BF$7,IF($E515=$BG$6,$BG$7,IF($E515=$CE$6,"based on duration",IF($E515=$CF$6,LOOKUP($X515,$AF$7:$AF$25,$CF$7:$CF$25),IF($E515=$CG$6,$CG$7,IF($E515=$CH$6,$CH$7,IF($E515=$CI$6,$CI$7,IF($E515=$BA$6,$BA$7,IF($E515=$BB$6,$BB$7,IF($E515=$BC$6,$BC$7,IF($E515=#REF!,#REF!,IF($E515=$CJ$6,$CJ$7,"TBD")))))))))))))))))))))))))))))))))))))))))))))</f>
        <v/>
      </c>
      <c r="AC515" s="15" t="str">
        <f t="shared" si="145"/>
        <v/>
      </c>
      <c r="AD515" s="15" t="str">
        <f>IF($G515="","",IF($G515=$CL$6,"",IF($G515=$AG$6,LOOKUP($Z515,$AF$7:$AF$25,$AG$7:$AG$25),IF($G515=$AH$6,LOOKUP($Z515,$AF$7:$AF$25,$AH$7:$AH$25),IF($G515=$AI$6,LOOKUP($Z515,$AF$7:$AF$25,$AI$7:$AI$25),IF($G515=$AJ$6,LOOKUP($Z515,$AF$7:$AF$25,$AJ$7:$AJ$25),IF($G515=$BR$6,LOOKUP($Z515,$AF$7:$AF$25,$BR$7:$BR$25),IF($G515=$BS$6,LOOKUP($Z515,$AF$7:$AF$25,$BS$7:$BS$25),IF($G515=$BT$6,LOOKUP($Z515,$AF$7:$AF$25,$BT$7:$BT$25),IF($G515=$BU$6,LOOKUP($Z515,$AF$7:$AF$25,$BU$7:$BU$25),IF($G515=$BI$6,$BI$7,IF($G515=$AQ$6,LOOKUP($Z515,$AF$7:$AF$25,$AQ$7:$AQ$25),IF($G515=$AR$6,LOOKUP($Z515,$AF$7:$AF$25,$AR$7:$AR$25),IF($G515=$BV$6,LOOKUP($Z515,$AF$7:$AF$25,$BV$7:$BV$25),IF($G515=$BW$6,LOOKUP($Z515,$AF$7:$AF$25,$BW$7:$BW$25),IF($G515=$AU$6,LOOKUP($Z515,$AF$7:$AF$25,$AU$7:$AU$25),IF($G515=$AV$6,LOOKUP($Z515,$AF$7:$AF$25,$AV$7:$AV$25),IF($G515=$AK$6,LOOKUP($Z515,$AF$7:$AF$25,$AK$7:$AK$25),IF($G515=$AL$6,LOOKUP($Z515,$AF$7:$AF$25,$AL$7:$AL$25),IF($G515=$AM$6,LOOKUP($Z515,$AF$7:$AF$25,$AM$7:$AM$25),IF($G515=$BJ$6,$BJ$7,IF($G515=#REF!,#REF!,IF($G515=$AN$6,$AN$7,IF($G515=$AW$6,LOOKUP($Z515,$AF$7:$AF$25,$AW$7:$AW$25),IF($G515=$AX$6,LOOKUP($Z515,$AF$7:$AF$25,$AX$7:$AX$25),IF($G515=$BD$6,$BD$7,IF($G515=$AY$6,LOOKUP($Z515,$AF$7:$AF$25,$AY$7:$AY$25),IF($G515=$AZ$6,LOOKUP($Z515,$AF$7:$AF$25,$AZ$7:$AZ$25),IF($G515=$BL$6,$BL$7,IF($G515=$AP$6,LOOKUP($Z515,$AF$7:$AF$25,$AP$7:$AP$25),IF($G515=$BK$6,$BK$7,IF($G515=$CD$6,LOOKUP($Z515,$AF$7:$AF$25,$CD$7:$CD$25),IF($G515=$BE$6,$BE$7,IF($G515=$BF$6,$BF$7,IF($G515=$BG$6,$BG$7,IF($G515=$CE$6,"based on duration",IF($G515=$CF$6,LOOKUP($Z515,$AF$7:$AF$25,$CF$7:$CF$25),IF($G515=$CG$6,$CG$7,IF($G515=$CH$6,$CH$7,IF($G515=$CI$6,$CI$7,IF($G515=$BA$6,$BA$7,IF($G515=$BB$6,$BB$7,IF($G515=$BC$6,$BC$7,IF($G515=#REF!,#REF!,IF($G515=$CJ$6,$CJ$7,"TBD")))))))))))))))))))))))))))))))))))))))))))))</f>
        <v/>
      </c>
      <c r="AE515" s="121"/>
      <c r="AF515" s="8"/>
      <c r="AG515" s="13"/>
      <c r="AH515" s="13"/>
      <c r="AI515" s="13"/>
      <c r="AJ515" s="13"/>
      <c r="AO515" s="13"/>
      <c r="BR515" s="13"/>
      <c r="BS515" s="122"/>
      <c r="BT515" s="122"/>
      <c r="BX515" s="13"/>
      <c r="BY515" s="122"/>
      <c r="BZ515" s="122"/>
      <c r="CO515" s="136"/>
      <c r="CP515" s="137"/>
    </row>
    <row r="516" spans="1:94" s="123" customFormat="1" x14ac:dyDescent="0.25">
      <c r="A516" s="118"/>
      <c r="B516" s="118"/>
      <c r="C516" s="118"/>
      <c r="D516" s="118"/>
      <c r="E516" s="118"/>
      <c r="F516" s="118"/>
      <c r="G516" s="118"/>
      <c r="H516" s="118"/>
      <c r="I516" s="18" t="str">
        <f t="shared" si="129"/>
        <v/>
      </c>
      <c r="J516" s="18" t="str">
        <f t="shared" si="130"/>
        <v/>
      </c>
      <c r="K516" s="118"/>
      <c r="L516" s="151"/>
      <c r="M516" s="151"/>
      <c r="N516" s="119"/>
      <c r="O516" s="120" t="str">
        <f t="shared" si="138"/>
        <v/>
      </c>
      <c r="P516" s="119"/>
      <c r="Q516" s="15" t="str">
        <f t="shared" si="139"/>
        <v/>
      </c>
      <c r="R516" s="15" t="str">
        <f>IF('2014 Quote Calculator'!$AB516="-","-",IF('2014 Quote Calculator'!$AB516="","",IF(OR('2014 Quote Calculator'!$E516=$CF$6,'2014 Quote Calculator'!$E516=$CG$6,'2014 Quote Calculator'!$E516=$CH$6,'2014 Quote Calculator'!$E516=$CI$6),'2014 Quote Calculator'!$AB516,(1-$L516)*'2014 Quote Calculator'!$AB516)))</f>
        <v/>
      </c>
      <c r="S516" s="15" t="str">
        <f t="shared" si="140"/>
        <v/>
      </c>
      <c r="T516" s="15" t="str">
        <f>IF('2014 Quote Calculator'!$AD516="-","-",IF('2014 Quote Calculator'!$AD516="","",IF(OR('2014 Quote Calculator'!$G516=$CF$6,'2014 Quote Calculator'!$G516=$CG$6,'2014 Quote Calculator'!$G516=$CH$6,'2014 Quote Calculator'!$G516=$CI$6),'2014 Quote Calculator'!$AD516,(1-$L516)*'2014 Quote Calculator'!$AD516)))</f>
        <v/>
      </c>
      <c r="U516" s="15" t="str">
        <f t="shared" si="141"/>
        <v/>
      </c>
      <c r="V516" s="119"/>
      <c r="W516" s="18" t="str">
        <f t="shared" si="142"/>
        <v/>
      </c>
      <c r="X516" s="18" t="str">
        <f t="shared" si="143"/>
        <v/>
      </c>
      <c r="Y516" s="18"/>
      <c r="Z516" s="18"/>
      <c r="AA516" s="18" t="str">
        <f t="shared" si="146"/>
        <v/>
      </c>
      <c r="AB516" s="15" t="str">
        <f>IF($E516="","",IF($E516=$CL$6,"",IF($E516=$AG$6,LOOKUP($X516,$AF$7:$AF$25,$AG$7:$AG$25),IF($E516=$AH$6,LOOKUP($X516,$AF$7:$AF$25,$AH$7:$AH$25),IF($E516=$AI$6,LOOKUP($X516,$AF$7:$AF$25,$AI$7:$AI$25),IF($E516=$AJ$6,LOOKUP($X516,$AF$7:$AF$25,$AJ$7:$AJ$25),IF($E516=$BR$6,LOOKUP($X516,$AF$7:$AF$25,$BR$7:$BR$25),IF($E516=$BS$6,LOOKUP($X516,$AF$7:$AF$25,$BS$7:$BS$25),IF($E516=$BT$6,LOOKUP($X516,$AF$7:$AF$25,$BT$7:$BT$25),IF($E516=$BU$6,LOOKUP($X516,$AF$7:$AF$25,$BU$7:$BU$25),IF($E516=$BI$6,$BI$7,IF($E516=$AQ$6,LOOKUP($X516,$AF$7:$AF$25,$AQ$7:$AQ$25),IF($E516=$AR$6,LOOKUP($X516,$AF$7:$AF$25,$AR$7:$AR$25),IF($E516=$BV$6,LOOKUP($X516,$AF$7:$AF$25,$BV$7:$BV$25),IF($E516=$BW$6,LOOKUP($X516,$AF$7:$AF$25,$BW$7:$BW$25),IF($E516=$AU$6,LOOKUP($X516,$AF$7:$AF$25,$AU$7:$AU$25),IF($E516=$AV$6,LOOKUP($X516,$AF$7:$AF$25,$AV$7:$AV$25),IF($E516=$AK$6,LOOKUP($X516,$AF$7:$AF$25,$AK$7:$AK$25),IF($E516=$AL$6,LOOKUP($X516,$AF$7:$AF$25,$AL$7:$AL$25),IF($E516=$AM$6,LOOKUP($X516,$AF$7:$AF$25,$AM$7:$AM$25),IF($E516=$BJ$6,$BJ$7,IF($E516=#REF!,#REF!,IF($E516=$AN$6,$AN$7,IF($E516=$AW$6,LOOKUP($X516,$AF$7:$AF$25,$AW$7:$AW$25),IF($E516=$AX$6,LOOKUP($X516,$AF$7:$AF$25,$AX$7:$AX$25),IF($E516=$BD$6,$BD$7,IF($E516=$AY$6,LOOKUP($X516,$AF$7:$AF$25,$AY$7:$AY$25),IF($E516=$AZ$6,LOOKUP($X516,$AF$7:$AF$25,$AZ$7:$AZ$25),IF($E516=$BL$6,$BL$7,IF($E516=$AP$6,LOOKUP($X516,$AF$7:$AF$25,$AP$7:$AP$25),IF($E516=$BK$6,$BK$7,IF($E516=$CD$6,LOOKUP($X516,$AF$7:$AF$25,$CD$7:$CD$25),IF($E516=$BE$6,$BE$7,IF($E516=$BF$6,$BF$7,IF($E516=$BG$6,$BG$7,IF($E516=$CE$6,"based on duration",IF($E516=$CF$6,LOOKUP($X516,$AF$7:$AF$25,$CF$7:$CF$25),IF($E516=$CG$6,$CG$7,IF($E516=$CH$6,$CH$7,IF($E516=$CI$6,$CI$7,IF($E516=$BA$6,$BA$7,IF($E516=$BB$6,$BB$7,IF($E516=$BC$6,$BC$7,IF($E516=#REF!,#REF!,IF($E516=$CJ$6,$CJ$7,"TBD")))))))))))))))))))))))))))))))))))))))))))))</f>
        <v/>
      </c>
      <c r="AC516" s="15" t="str">
        <f t="shared" si="145"/>
        <v/>
      </c>
      <c r="AD516" s="15" t="str">
        <f>IF($G516="","",IF($G516=$CL$6,"",IF($G516=$AG$6,LOOKUP($Z516,$AF$7:$AF$25,$AG$7:$AG$25),IF($G516=$AH$6,LOOKUP($Z516,$AF$7:$AF$25,$AH$7:$AH$25),IF($G516=$AI$6,LOOKUP($Z516,$AF$7:$AF$25,$AI$7:$AI$25),IF($G516=$AJ$6,LOOKUP($Z516,$AF$7:$AF$25,$AJ$7:$AJ$25),IF($G516=$BR$6,LOOKUP($Z516,$AF$7:$AF$25,$BR$7:$BR$25),IF($G516=$BS$6,LOOKUP($Z516,$AF$7:$AF$25,$BS$7:$BS$25),IF($G516=$BT$6,LOOKUP($Z516,$AF$7:$AF$25,$BT$7:$BT$25),IF($G516=$BU$6,LOOKUP($Z516,$AF$7:$AF$25,$BU$7:$BU$25),IF($G516=$BI$6,$BI$7,IF($G516=$AQ$6,LOOKUP($Z516,$AF$7:$AF$25,$AQ$7:$AQ$25),IF($G516=$AR$6,LOOKUP($Z516,$AF$7:$AF$25,$AR$7:$AR$25),IF($G516=$BV$6,LOOKUP($Z516,$AF$7:$AF$25,$BV$7:$BV$25),IF($G516=$BW$6,LOOKUP($Z516,$AF$7:$AF$25,$BW$7:$BW$25),IF($G516=$AU$6,LOOKUP($Z516,$AF$7:$AF$25,$AU$7:$AU$25),IF($G516=$AV$6,LOOKUP($Z516,$AF$7:$AF$25,$AV$7:$AV$25),IF($G516=$AK$6,LOOKUP($Z516,$AF$7:$AF$25,$AK$7:$AK$25),IF($G516=$AL$6,LOOKUP($Z516,$AF$7:$AF$25,$AL$7:$AL$25),IF($G516=$AM$6,LOOKUP($Z516,$AF$7:$AF$25,$AM$7:$AM$25),IF($G516=$BJ$6,$BJ$7,IF($G516=#REF!,#REF!,IF($G516=$AN$6,$AN$7,IF($G516=$AW$6,LOOKUP($Z516,$AF$7:$AF$25,$AW$7:$AW$25),IF($G516=$AX$6,LOOKUP($Z516,$AF$7:$AF$25,$AX$7:$AX$25),IF($G516=$BD$6,$BD$7,IF($G516=$AY$6,LOOKUP($Z516,$AF$7:$AF$25,$AY$7:$AY$25),IF($G516=$AZ$6,LOOKUP($Z516,$AF$7:$AF$25,$AZ$7:$AZ$25),IF($G516=$BL$6,$BL$7,IF($G516=$AP$6,LOOKUP($Z516,$AF$7:$AF$25,$AP$7:$AP$25),IF($G516=$BK$6,$BK$7,IF($G516=$CD$6,LOOKUP($Z516,$AF$7:$AF$25,$CD$7:$CD$25),IF($G516=$BE$6,$BE$7,IF($G516=$BF$6,$BF$7,IF($G516=$BG$6,$BG$7,IF($G516=$CE$6,"based on duration",IF($G516=$CF$6,LOOKUP($Z516,$AF$7:$AF$25,$CF$7:$CF$25),IF($G516=$CG$6,$CG$7,IF($G516=$CH$6,$CH$7,IF($G516=$CI$6,$CI$7,IF($G516=$BA$6,$BA$7,IF($G516=$BB$6,$BB$7,IF($G516=$BC$6,$BC$7,IF($G516=#REF!,#REF!,IF($G516=$CJ$6,$CJ$7,"TBD")))))))))))))))))))))))))))))))))))))))))))))</f>
        <v/>
      </c>
      <c r="AE516" s="121"/>
      <c r="AF516" s="8"/>
      <c r="AG516" s="13"/>
      <c r="AH516" s="13"/>
      <c r="AI516" s="13"/>
      <c r="AJ516" s="13"/>
      <c r="AO516" s="13"/>
      <c r="BR516" s="13"/>
      <c r="BS516" s="122"/>
      <c r="BT516" s="122"/>
      <c r="BX516" s="13"/>
      <c r="BY516" s="122"/>
      <c r="BZ516" s="122"/>
      <c r="CO516" s="136"/>
      <c r="CP516" s="137"/>
    </row>
    <row r="517" spans="1:94" s="123" customFormat="1" x14ac:dyDescent="0.25">
      <c r="A517" s="118"/>
      <c r="B517" s="118"/>
      <c r="C517" s="118"/>
      <c r="D517" s="118"/>
      <c r="E517" s="118"/>
      <c r="F517" s="118"/>
      <c r="G517" s="118"/>
      <c r="H517" s="118"/>
      <c r="I517" s="18" t="str">
        <f t="shared" si="129"/>
        <v/>
      </c>
      <c r="J517" s="18" t="str">
        <f t="shared" si="130"/>
        <v/>
      </c>
      <c r="K517" s="118"/>
      <c r="L517" s="151"/>
      <c r="M517" s="151"/>
      <c r="N517" s="119"/>
      <c r="O517" s="120" t="str">
        <f t="shared" si="138"/>
        <v/>
      </c>
      <c r="P517" s="119"/>
      <c r="Q517" s="15" t="str">
        <f t="shared" si="139"/>
        <v/>
      </c>
      <c r="R517" s="15" t="str">
        <f>IF('2014 Quote Calculator'!$AB517="-","-",IF('2014 Quote Calculator'!$AB517="","",IF(OR('2014 Quote Calculator'!$E517=$CF$6,'2014 Quote Calculator'!$E517=$CG$6,'2014 Quote Calculator'!$E517=$CH$6,'2014 Quote Calculator'!$E517=$CI$6),'2014 Quote Calculator'!$AB517,(1-$L517)*'2014 Quote Calculator'!$AB517)))</f>
        <v/>
      </c>
      <c r="S517" s="15" t="str">
        <f t="shared" si="140"/>
        <v/>
      </c>
      <c r="T517" s="15" t="str">
        <f>IF('2014 Quote Calculator'!$AD517="-","-",IF('2014 Quote Calculator'!$AD517="","",IF(OR('2014 Quote Calculator'!$G517=$CF$6,'2014 Quote Calculator'!$G517=$CG$6,'2014 Quote Calculator'!$G517=$CH$6,'2014 Quote Calculator'!$G517=$CI$6),'2014 Quote Calculator'!$AD517,(1-$L517)*'2014 Quote Calculator'!$AD517)))</f>
        <v/>
      </c>
      <c r="U517" s="15" t="str">
        <f t="shared" si="141"/>
        <v/>
      </c>
      <c r="V517" s="119"/>
      <c r="W517" s="18" t="str">
        <f t="shared" si="142"/>
        <v/>
      </c>
      <c r="X517" s="18" t="str">
        <f t="shared" si="143"/>
        <v/>
      </c>
      <c r="Y517" s="18"/>
      <c r="Z517" s="18"/>
      <c r="AA517" s="18" t="str">
        <f t="shared" si="146"/>
        <v/>
      </c>
      <c r="AB517" s="15" t="str">
        <f>IF($E517="","",IF($E517=$CL$6,"",IF($E517=$AG$6,LOOKUP($X517,$AF$7:$AF$25,$AG$7:$AG$25),IF($E517=$AH$6,LOOKUP($X517,$AF$7:$AF$25,$AH$7:$AH$25),IF($E517=$AI$6,LOOKUP($X517,$AF$7:$AF$25,$AI$7:$AI$25),IF($E517=$AJ$6,LOOKUP($X517,$AF$7:$AF$25,$AJ$7:$AJ$25),IF($E517=$BR$6,LOOKUP($X517,$AF$7:$AF$25,$BR$7:$BR$25),IF($E517=$BS$6,LOOKUP($X517,$AF$7:$AF$25,$BS$7:$BS$25),IF($E517=$BT$6,LOOKUP($X517,$AF$7:$AF$25,$BT$7:$BT$25),IF($E517=$BU$6,LOOKUP($X517,$AF$7:$AF$25,$BU$7:$BU$25),IF($E517=$BI$6,$BI$7,IF($E517=$AQ$6,LOOKUP($X517,$AF$7:$AF$25,$AQ$7:$AQ$25),IF($E517=$AR$6,LOOKUP($X517,$AF$7:$AF$25,$AR$7:$AR$25),IF($E517=$BV$6,LOOKUP($X517,$AF$7:$AF$25,$BV$7:$BV$25),IF($E517=$BW$6,LOOKUP($X517,$AF$7:$AF$25,$BW$7:$BW$25),IF($E517=$AU$6,LOOKUP($X517,$AF$7:$AF$25,$AU$7:$AU$25),IF($E517=$AV$6,LOOKUP($X517,$AF$7:$AF$25,$AV$7:$AV$25),IF($E517=$AK$6,LOOKUP($X517,$AF$7:$AF$25,$AK$7:$AK$25),IF($E517=$AL$6,LOOKUP($X517,$AF$7:$AF$25,$AL$7:$AL$25),IF($E517=$AM$6,LOOKUP($X517,$AF$7:$AF$25,$AM$7:$AM$25),IF($E517=$BJ$6,$BJ$7,IF($E517=#REF!,#REF!,IF($E517=$AN$6,$AN$7,IF($E517=$AW$6,LOOKUP($X517,$AF$7:$AF$25,$AW$7:$AW$25),IF($E517=$AX$6,LOOKUP($X517,$AF$7:$AF$25,$AX$7:$AX$25),IF($E517=$BD$6,$BD$7,IF($E517=$AY$6,LOOKUP($X517,$AF$7:$AF$25,$AY$7:$AY$25),IF($E517=$AZ$6,LOOKUP($X517,$AF$7:$AF$25,$AZ$7:$AZ$25),IF($E517=$BL$6,$BL$7,IF($E517=$AP$6,LOOKUP($X517,$AF$7:$AF$25,$AP$7:$AP$25),IF($E517=$BK$6,$BK$7,IF($E517=$CD$6,LOOKUP($X517,$AF$7:$AF$25,$CD$7:$CD$25),IF($E517=$BE$6,$BE$7,IF($E517=$BF$6,$BF$7,IF($E517=$BG$6,$BG$7,IF($E517=$CE$6,"based on duration",IF($E517=$CF$6,LOOKUP($X517,$AF$7:$AF$25,$CF$7:$CF$25),IF($E517=$CG$6,$CG$7,IF($E517=$CH$6,$CH$7,IF($E517=$CI$6,$CI$7,IF($E517=$BA$6,$BA$7,IF($E517=$BB$6,$BB$7,IF($E517=$BC$6,$BC$7,IF($E517=#REF!,#REF!,IF($E517=$CJ$6,$CJ$7,"TBD")))))))))))))))))))))))))))))))))))))))))))))</f>
        <v/>
      </c>
      <c r="AC517" s="15" t="str">
        <f t="shared" si="145"/>
        <v/>
      </c>
      <c r="AD517" s="15" t="str">
        <f>IF($G517="","",IF($G517=$CL$6,"",IF($G517=$AG$6,LOOKUP($Z517,$AF$7:$AF$25,$AG$7:$AG$25),IF($G517=$AH$6,LOOKUP($Z517,$AF$7:$AF$25,$AH$7:$AH$25),IF($G517=$AI$6,LOOKUP($Z517,$AF$7:$AF$25,$AI$7:$AI$25),IF($G517=$AJ$6,LOOKUP($Z517,$AF$7:$AF$25,$AJ$7:$AJ$25),IF($G517=$BR$6,LOOKUP($Z517,$AF$7:$AF$25,$BR$7:$BR$25),IF($G517=$BS$6,LOOKUP($Z517,$AF$7:$AF$25,$BS$7:$BS$25),IF($G517=$BT$6,LOOKUP($Z517,$AF$7:$AF$25,$BT$7:$BT$25),IF($G517=$BU$6,LOOKUP($Z517,$AF$7:$AF$25,$BU$7:$BU$25),IF($G517=$BI$6,$BI$7,IF($G517=$AQ$6,LOOKUP($Z517,$AF$7:$AF$25,$AQ$7:$AQ$25),IF($G517=$AR$6,LOOKUP($Z517,$AF$7:$AF$25,$AR$7:$AR$25),IF($G517=$BV$6,LOOKUP($Z517,$AF$7:$AF$25,$BV$7:$BV$25),IF($G517=$BW$6,LOOKUP($Z517,$AF$7:$AF$25,$BW$7:$BW$25),IF($G517=$AU$6,LOOKUP($Z517,$AF$7:$AF$25,$AU$7:$AU$25),IF($G517=$AV$6,LOOKUP($Z517,$AF$7:$AF$25,$AV$7:$AV$25),IF($G517=$AK$6,LOOKUP($Z517,$AF$7:$AF$25,$AK$7:$AK$25),IF($G517=$AL$6,LOOKUP($Z517,$AF$7:$AF$25,$AL$7:$AL$25),IF($G517=$AM$6,LOOKUP($Z517,$AF$7:$AF$25,$AM$7:$AM$25),IF($G517=$BJ$6,$BJ$7,IF($G517=#REF!,#REF!,IF($G517=$AN$6,$AN$7,IF($G517=$AW$6,LOOKUP($Z517,$AF$7:$AF$25,$AW$7:$AW$25),IF($G517=$AX$6,LOOKUP($Z517,$AF$7:$AF$25,$AX$7:$AX$25),IF($G517=$BD$6,$BD$7,IF($G517=$AY$6,LOOKUP($Z517,$AF$7:$AF$25,$AY$7:$AY$25),IF($G517=$AZ$6,LOOKUP($Z517,$AF$7:$AF$25,$AZ$7:$AZ$25),IF($G517=$BL$6,$BL$7,IF($G517=$AP$6,LOOKUP($Z517,$AF$7:$AF$25,$AP$7:$AP$25),IF($G517=$BK$6,$BK$7,IF($G517=$CD$6,LOOKUP($Z517,$AF$7:$AF$25,$CD$7:$CD$25),IF($G517=$BE$6,$BE$7,IF($G517=$BF$6,$BF$7,IF($G517=$BG$6,$BG$7,IF($G517=$CE$6,"based on duration",IF($G517=$CF$6,LOOKUP($Z517,$AF$7:$AF$25,$CF$7:$CF$25),IF($G517=$CG$6,$CG$7,IF($G517=$CH$6,$CH$7,IF($G517=$CI$6,$CI$7,IF($G517=$BA$6,$BA$7,IF($G517=$BB$6,$BB$7,IF($G517=$BC$6,$BC$7,IF($G517=#REF!,#REF!,IF($G517=$CJ$6,$CJ$7,"TBD")))))))))))))))))))))))))))))))))))))))))))))</f>
        <v/>
      </c>
      <c r="AE517" s="121"/>
      <c r="AF517" s="8"/>
      <c r="AG517" s="13"/>
      <c r="AH517" s="13"/>
      <c r="AI517" s="13"/>
      <c r="AJ517" s="13"/>
      <c r="AO517" s="13"/>
      <c r="BR517" s="13"/>
      <c r="BS517" s="122"/>
      <c r="BT517" s="122"/>
      <c r="BX517" s="13"/>
      <c r="BY517" s="122"/>
      <c r="BZ517" s="122"/>
      <c r="CO517" s="136"/>
      <c r="CP517" s="137"/>
    </row>
    <row r="518" spans="1:94" s="123" customFormat="1" x14ac:dyDescent="0.25">
      <c r="A518" s="118"/>
      <c r="B518" s="118"/>
      <c r="C518" s="118"/>
      <c r="D518" s="118"/>
      <c r="E518" s="118"/>
      <c r="F518" s="118"/>
      <c r="G518" s="118"/>
      <c r="H518" s="118"/>
      <c r="I518" s="18" t="str">
        <f t="shared" si="129"/>
        <v/>
      </c>
      <c r="J518" s="18" t="str">
        <f t="shared" si="130"/>
        <v/>
      </c>
      <c r="K518" s="118"/>
      <c r="L518" s="151"/>
      <c r="M518" s="151"/>
      <c r="N518" s="119"/>
      <c r="O518" s="120" t="str">
        <f t="shared" si="138"/>
        <v/>
      </c>
      <c r="P518" s="119"/>
      <c r="Q518" s="15" t="str">
        <f t="shared" si="139"/>
        <v/>
      </c>
      <c r="R518" s="15" t="str">
        <f>IF('2014 Quote Calculator'!$AB518="-","-",IF('2014 Quote Calculator'!$AB518="","",IF(OR('2014 Quote Calculator'!$E518=$CF$6,'2014 Quote Calculator'!$E518=$CG$6,'2014 Quote Calculator'!$E518=$CH$6,'2014 Quote Calculator'!$E518=$CI$6),'2014 Quote Calculator'!$AB518,(1-$L518)*'2014 Quote Calculator'!$AB518)))</f>
        <v/>
      </c>
      <c r="S518" s="15" t="str">
        <f t="shared" si="140"/>
        <v/>
      </c>
      <c r="T518" s="15" t="str">
        <f>IF('2014 Quote Calculator'!$AD518="-","-",IF('2014 Quote Calculator'!$AD518="","",IF(OR('2014 Quote Calculator'!$G518=$CF$6,'2014 Quote Calculator'!$G518=$CG$6,'2014 Quote Calculator'!$G518=$CH$6,'2014 Quote Calculator'!$G518=$CI$6),'2014 Quote Calculator'!$AD518,(1-$L518)*'2014 Quote Calculator'!$AD518)))</f>
        <v/>
      </c>
      <c r="U518" s="15" t="str">
        <f t="shared" si="141"/>
        <v/>
      </c>
      <c r="V518" s="119"/>
      <c r="W518" s="18" t="str">
        <f t="shared" si="142"/>
        <v/>
      </c>
      <c r="X518" s="18" t="str">
        <f t="shared" si="143"/>
        <v/>
      </c>
      <c r="Y518" s="18"/>
      <c r="Z518" s="18"/>
      <c r="AA518" s="18" t="str">
        <f t="shared" si="146"/>
        <v/>
      </c>
      <c r="AB518" s="15" t="str">
        <f>IF($E518="","",IF($E518=$CL$6,"",IF($E518=$AG$6,LOOKUP($X518,$AF$7:$AF$25,$AG$7:$AG$25),IF($E518=$AH$6,LOOKUP($X518,$AF$7:$AF$25,$AH$7:$AH$25),IF($E518=$AI$6,LOOKUP($X518,$AF$7:$AF$25,$AI$7:$AI$25),IF($E518=$AJ$6,LOOKUP($X518,$AF$7:$AF$25,$AJ$7:$AJ$25),IF($E518=$BR$6,LOOKUP($X518,$AF$7:$AF$25,$BR$7:$BR$25),IF($E518=$BS$6,LOOKUP($X518,$AF$7:$AF$25,$BS$7:$BS$25),IF($E518=$BT$6,LOOKUP($X518,$AF$7:$AF$25,$BT$7:$BT$25),IF($E518=$BU$6,LOOKUP($X518,$AF$7:$AF$25,$BU$7:$BU$25),IF($E518=$BI$6,$BI$7,IF($E518=$AQ$6,LOOKUP($X518,$AF$7:$AF$25,$AQ$7:$AQ$25),IF($E518=$AR$6,LOOKUP($X518,$AF$7:$AF$25,$AR$7:$AR$25),IF($E518=$BV$6,LOOKUP($X518,$AF$7:$AF$25,$BV$7:$BV$25),IF($E518=$BW$6,LOOKUP($X518,$AF$7:$AF$25,$BW$7:$BW$25),IF($E518=$AU$6,LOOKUP($X518,$AF$7:$AF$25,$AU$7:$AU$25),IF($E518=$AV$6,LOOKUP($X518,$AF$7:$AF$25,$AV$7:$AV$25),IF($E518=$AK$6,LOOKUP($X518,$AF$7:$AF$25,$AK$7:$AK$25),IF($E518=$AL$6,LOOKUP($X518,$AF$7:$AF$25,$AL$7:$AL$25),IF($E518=$AM$6,LOOKUP($X518,$AF$7:$AF$25,$AM$7:$AM$25),IF($E518=$BJ$6,$BJ$7,IF($E518=#REF!,#REF!,IF($E518=$AN$6,$AN$7,IF($E518=$AW$6,LOOKUP($X518,$AF$7:$AF$25,$AW$7:$AW$25),IF($E518=$AX$6,LOOKUP($X518,$AF$7:$AF$25,$AX$7:$AX$25),IF($E518=$BD$6,$BD$7,IF($E518=$AY$6,LOOKUP($X518,$AF$7:$AF$25,$AY$7:$AY$25),IF($E518=$AZ$6,LOOKUP($X518,$AF$7:$AF$25,$AZ$7:$AZ$25),IF($E518=$BL$6,$BL$7,IF($E518=$AP$6,LOOKUP($X518,$AF$7:$AF$25,$AP$7:$AP$25),IF($E518=$BK$6,$BK$7,IF($E518=$CD$6,LOOKUP($X518,$AF$7:$AF$25,$CD$7:$CD$25),IF($E518=$BE$6,$BE$7,IF($E518=$BF$6,$BF$7,IF($E518=$BG$6,$BG$7,IF($E518=$CE$6,"based on duration",IF($E518=$CF$6,LOOKUP($X518,$AF$7:$AF$25,$CF$7:$CF$25),IF($E518=$CG$6,$CG$7,IF($E518=$CH$6,$CH$7,IF($E518=$CI$6,$CI$7,IF($E518=$BA$6,$BA$7,IF($E518=$BB$6,$BB$7,IF($E518=$BC$6,$BC$7,IF($E518=#REF!,#REF!,IF($E518=$CJ$6,$CJ$7,"TBD")))))))))))))))))))))))))))))))))))))))))))))</f>
        <v/>
      </c>
      <c r="AC518" s="15" t="str">
        <f t="shared" si="145"/>
        <v/>
      </c>
      <c r="AD518" s="15" t="str">
        <f>IF($G518="","",IF($G518=$CL$6,"",IF($G518=$AG$6,LOOKUP($Z518,$AF$7:$AF$25,$AG$7:$AG$25),IF($G518=$AH$6,LOOKUP($Z518,$AF$7:$AF$25,$AH$7:$AH$25),IF($G518=$AI$6,LOOKUP($Z518,$AF$7:$AF$25,$AI$7:$AI$25),IF($G518=$AJ$6,LOOKUP($Z518,$AF$7:$AF$25,$AJ$7:$AJ$25),IF($G518=$BR$6,LOOKUP($Z518,$AF$7:$AF$25,$BR$7:$BR$25),IF($G518=$BS$6,LOOKUP($Z518,$AF$7:$AF$25,$BS$7:$BS$25),IF($G518=$BT$6,LOOKUP($Z518,$AF$7:$AF$25,$BT$7:$BT$25),IF($G518=$BU$6,LOOKUP($Z518,$AF$7:$AF$25,$BU$7:$BU$25),IF($G518=$BI$6,$BI$7,IF($G518=$AQ$6,LOOKUP($Z518,$AF$7:$AF$25,$AQ$7:$AQ$25),IF($G518=$AR$6,LOOKUP($Z518,$AF$7:$AF$25,$AR$7:$AR$25),IF($G518=$BV$6,LOOKUP($Z518,$AF$7:$AF$25,$BV$7:$BV$25),IF($G518=$BW$6,LOOKUP($Z518,$AF$7:$AF$25,$BW$7:$BW$25),IF($G518=$AU$6,LOOKUP($Z518,$AF$7:$AF$25,$AU$7:$AU$25),IF($G518=$AV$6,LOOKUP($Z518,$AF$7:$AF$25,$AV$7:$AV$25),IF($G518=$AK$6,LOOKUP($Z518,$AF$7:$AF$25,$AK$7:$AK$25),IF($G518=$AL$6,LOOKUP($Z518,$AF$7:$AF$25,$AL$7:$AL$25),IF($G518=$AM$6,LOOKUP($Z518,$AF$7:$AF$25,$AM$7:$AM$25),IF($G518=$BJ$6,$BJ$7,IF($G518=#REF!,#REF!,IF($G518=$AN$6,$AN$7,IF($G518=$AW$6,LOOKUP($Z518,$AF$7:$AF$25,$AW$7:$AW$25),IF($G518=$AX$6,LOOKUP($Z518,$AF$7:$AF$25,$AX$7:$AX$25),IF($G518=$BD$6,$BD$7,IF($G518=$AY$6,LOOKUP($Z518,$AF$7:$AF$25,$AY$7:$AY$25),IF($G518=$AZ$6,LOOKUP($Z518,$AF$7:$AF$25,$AZ$7:$AZ$25),IF($G518=$BL$6,$BL$7,IF($G518=$AP$6,LOOKUP($Z518,$AF$7:$AF$25,$AP$7:$AP$25),IF($G518=$BK$6,$BK$7,IF($G518=$CD$6,LOOKUP($Z518,$AF$7:$AF$25,$CD$7:$CD$25),IF($G518=$BE$6,$BE$7,IF($G518=$BF$6,$BF$7,IF($G518=$BG$6,$BG$7,IF($G518=$CE$6,"based on duration",IF($G518=$CF$6,LOOKUP($Z518,$AF$7:$AF$25,$CF$7:$CF$25),IF($G518=$CG$6,$CG$7,IF($G518=$CH$6,$CH$7,IF($G518=$CI$6,$CI$7,IF($G518=$BA$6,$BA$7,IF($G518=$BB$6,$BB$7,IF($G518=$BC$6,$BC$7,IF($G518=#REF!,#REF!,IF($G518=$CJ$6,$CJ$7,"TBD")))))))))))))))))))))))))))))))))))))))))))))</f>
        <v/>
      </c>
      <c r="AE518" s="121"/>
      <c r="AF518" s="8"/>
      <c r="AG518" s="13"/>
      <c r="AH518" s="13"/>
      <c r="AI518" s="13"/>
      <c r="AJ518" s="13"/>
      <c r="AO518" s="13"/>
      <c r="BR518" s="13"/>
      <c r="BS518" s="122"/>
      <c r="BT518" s="122"/>
      <c r="BX518" s="13"/>
      <c r="BY518" s="122"/>
      <c r="BZ518" s="122"/>
      <c r="CO518" s="136"/>
      <c r="CP518" s="137"/>
    </row>
    <row r="519" spans="1:94" s="123" customFormat="1" x14ac:dyDescent="0.25">
      <c r="A519" s="118"/>
      <c r="B519" s="118"/>
      <c r="C519" s="118"/>
      <c r="D519" s="118"/>
      <c r="E519" s="118"/>
      <c r="F519" s="118"/>
      <c r="G519" s="118"/>
      <c r="H519" s="118"/>
      <c r="I519" s="18" t="str">
        <f t="shared" si="129"/>
        <v/>
      </c>
      <c r="J519" s="18" t="str">
        <f t="shared" si="130"/>
        <v/>
      </c>
      <c r="K519" s="118"/>
      <c r="L519" s="151"/>
      <c r="M519" s="151"/>
      <c r="N519" s="119"/>
      <c r="O519" s="120" t="str">
        <f t="shared" si="138"/>
        <v/>
      </c>
      <c r="P519" s="119"/>
      <c r="Q519" s="15" t="str">
        <f t="shared" si="139"/>
        <v/>
      </c>
      <c r="R519" s="15" t="str">
        <f>IF('2014 Quote Calculator'!$AB519="-","-",IF('2014 Quote Calculator'!$AB519="","",IF(OR('2014 Quote Calculator'!$E519=$CF$6,'2014 Quote Calculator'!$E519=$CG$6,'2014 Quote Calculator'!$E519=$CH$6,'2014 Quote Calculator'!$E519=$CI$6),'2014 Quote Calculator'!$AB519,(1-$L519)*'2014 Quote Calculator'!$AB519)))</f>
        <v/>
      </c>
      <c r="S519" s="15" t="str">
        <f t="shared" ref="S519:S582" si="147">IF(AC519="","",IF($F519=$CR$7,$CS$7*$W519,IF($F519=$CR$8,$CS$8*$W519,IF($F519=$CR$9,$CS$9*$W519,"No Charge")))*(1-$M519))</f>
        <v/>
      </c>
      <c r="T519" s="15" t="str">
        <f>IF('2014 Quote Calculator'!$AD519="-","-",IF('2014 Quote Calculator'!$AD519="","",IF(OR('2014 Quote Calculator'!$G519=$CF$6,'2014 Quote Calculator'!$G519=$CG$6,'2014 Quote Calculator'!$G519=$CH$6,'2014 Quote Calculator'!$G519=$CI$6),'2014 Quote Calculator'!$AD519,(1-$L519)*'2014 Quote Calculator'!$AD519)))</f>
        <v/>
      </c>
      <c r="U519" s="15" t="str">
        <f t="shared" si="141"/>
        <v/>
      </c>
      <c r="V519" s="119"/>
      <c r="W519" s="18" t="str">
        <f t="shared" si="142"/>
        <v/>
      </c>
      <c r="X519" s="18" t="str">
        <f t="shared" ref="X519:X582" si="148">IF($W519="","",IF(LOOKUP($W519,$AF$7:$AF$25,$AF$7:$AF$25)=$W519,(LOOKUP($W519,$AF$7:$AF$25,$AF$7:$AF$25)),(LOOKUP($W519,$AF$7:$AF$25,$AF$8:$AF$26))))</f>
        <v/>
      </c>
      <c r="Y519" s="18"/>
      <c r="Z519" s="18"/>
      <c r="AA519" s="18" t="str">
        <f t="shared" si="146"/>
        <v/>
      </c>
      <c r="AB519" s="15" t="str">
        <f>IF($E519="","",IF($E519=$CL$6,"",IF($E519=$AG$6,LOOKUP($X519,$AF$7:$AF$25,$AG$7:$AG$25),IF($E519=$AH$6,LOOKUP($X519,$AF$7:$AF$25,$AH$7:$AH$25),IF($E519=$AI$6,LOOKUP($X519,$AF$7:$AF$25,$AI$7:$AI$25),IF($E519=$AJ$6,LOOKUP($X519,$AF$7:$AF$25,$AJ$7:$AJ$25),IF($E519=$BR$6,LOOKUP($X519,$AF$7:$AF$25,$BR$7:$BR$25),IF($E519=$BS$6,LOOKUP($X519,$AF$7:$AF$25,$BS$7:$BS$25),IF($E519=$BT$6,LOOKUP($X519,$AF$7:$AF$25,$BT$7:$BT$25),IF($E519=$BU$6,LOOKUP($X519,$AF$7:$AF$25,$BU$7:$BU$25),IF($E519=$BI$6,$BI$7,IF($E519=$AQ$6,LOOKUP($X519,$AF$7:$AF$25,$AQ$7:$AQ$25),IF($E519=$AR$6,LOOKUP($X519,$AF$7:$AF$25,$AR$7:$AR$25),IF($E519=$BV$6,LOOKUP($X519,$AF$7:$AF$25,$BV$7:$BV$25),IF($E519=$BW$6,LOOKUP($X519,$AF$7:$AF$25,$BW$7:$BW$25),IF($E519=$AU$6,LOOKUP($X519,$AF$7:$AF$25,$AU$7:$AU$25),IF($E519=$AV$6,LOOKUP($X519,$AF$7:$AF$25,$AV$7:$AV$25),IF($E519=$AK$6,LOOKUP($X519,$AF$7:$AF$25,$AK$7:$AK$25),IF($E519=$AL$6,LOOKUP($X519,$AF$7:$AF$25,$AL$7:$AL$25),IF($E519=$AM$6,LOOKUP($X519,$AF$7:$AF$25,$AM$7:$AM$25),IF($E519=$BJ$6,$BJ$7,IF($E519=#REF!,#REF!,IF($E519=$AN$6,$AN$7,IF($E519=$AW$6,LOOKUP($X519,$AF$7:$AF$25,$AW$7:$AW$25),IF($E519=$AX$6,LOOKUP($X519,$AF$7:$AF$25,$AX$7:$AX$25),IF($E519=$BD$6,$BD$7,IF($E519=$AY$6,LOOKUP($X519,$AF$7:$AF$25,$AY$7:$AY$25),IF($E519=$AZ$6,LOOKUP($X519,$AF$7:$AF$25,$AZ$7:$AZ$25),IF($E519=$BL$6,$BL$7,IF($E519=$AP$6,LOOKUP($X519,$AF$7:$AF$25,$AP$7:$AP$25),IF($E519=$BK$6,$BK$7,IF($E519=$CD$6,LOOKUP($X519,$AF$7:$AF$25,$CD$7:$CD$25),IF($E519=$BE$6,$BE$7,IF($E519=$BF$6,$BF$7,IF($E519=$BG$6,$BG$7,IF($E519=$CE$6,"based on duration",IF($E519=$CF$6,LOOKUP($X519,$AF$7:$AF$25,$CF$7:$CF$25),IF($E519=$CG$6,$CG$7,IF($E519=$CH$6,$CH$7,IF($E519=$CI$6,$CI$7,IF($E519=$BA$6,$BA$7,IF($E519=$BB$6,$BB$7,IF($E519=$BC$6,$BC$7,IF($E519=#REF!,#REF!,IF($E519=$CJ$6,$CJ$7,"TBD")))))))))))))))))))))))))))))))))))))))))))))</f>
        <v/>
      </c>
      <c r="AC519" s="15" t="str">
        <f t="shared" ref="AC519:AC582" si="149">IF($F519="","",IF($F519=$CR$7,$CS$7*$W519,IF($F519=$CR$8,$CS$8*$W519,IF($F519=$CR$9,$CS$9*$W519,"No Charge"))))</f>
        <v/>
      </c>
      <c r="AD519" s="15" t="str">
        <f>IF($G519="","",IF($G519=$CL$6,"",IF($G519=$AG$6,LOOKUP($Z519,$AF$7:$AF$25,$AG$7:$AG$25),IF($G519=$AH$6,LOOKUP($Z519,$AF$7:$AF$25,$AH$7:$AH$25),IF($G519=$AI$6,LOOKUP($Z519,$AF$7:$AF$25,$AI$7:$AI$25),IF($G519=$AJ$6,LOOKUP($Z519,$AF$7:$AF$25,$AJ$7:$AJ$25),IF($G519=$BR$6,LOOKUP($Z519,$AF$7:$AF$25,$BR$7:$BR$25),IF($G519=$BS$6,LOOKUP($Z519,$AF$7:$AF$25,$BS$7:$BS$25),IF($G519=$BT$6,LOOKUP($Z519,$AF$7:$AF$25,$BT$7:$BT$25),IF($G519=$BU$6,LOOKUP($Z519,$AF$7:$AF$25,$BU$7:$BU$25),IF($G519=$BI$6,$BI$7,IF($G519=$AQ$6,LOOKUP($Z519,$AF$7:$AF$25,$AQ$7:$AQ$25),IF($G519=$AR$6,LOOKUP($Z519,$AF$7:$AF$25,$AR$7:$AR$25),IF($G519=$BV$6,LOOKUP($Z519,$AF$7:$AF$25,$BV$7:$BV$25),IF($G519=$BW$6,LOOKUP($Z519,$AF$7:$AF$25,$BW$7:$BW$25),IF($G519=$AU$6,LOOKUP($Z519,$AF$7:$AF$25,$AU$7:$AU$25),IF($G519=$AV$6,LOOKUP($Z519,$AF$7:$AF$25,$AV$7:$AV$25),IF($G519=$AK$6,LOOKUP($Z519,$AF$7:$AF$25,$AK$7:$AK$25),IF($G519=$AL$6,LOOKUP($Z519,$AF$7:$AF$25,$AL$7:$AL$25),IF($G519=$AM$6,LOOKUP($Z519,$AF$7:$AF$25,$AM$7:$AM$25),IF($G519=$BJ$6,$BJ$7,IF($G519=#REF!,#REF!,IF($G519=$AN$6,$AN$7,IF($G519=$AW$6,LOOKUP($Z519,$AF$7:$AF$25,$AW$7:$AW$25),IF($G519=$AX$6,LOOKUP($Z519,$AF$7:$AF$25,$AX$7:$AX$25),IF($G519=$BD$6,$BD$7,IF($G519=$AY$6,LOOKUP($Z519,$AF$7:$AF$25,$AY$7:$AY$25),IF($G519=$AZ$6,LOOKUP($Z519,$AF$7:$AF$25,$AZ$7:$AZ$25),IF($G519=$BL$6,$BL$7,IF($G519=$AP$6,LOOKUP($Z519,$AF$7:$AF$25,$AP$7:$AP$25),IF($G519=$BK$6,$BK$7,IF($G519=$CD$6,LOOKUP($Z519,$AF$7:$AF$25,$CD$7:$CD$25),IF($G519=$BE$6,$BE$7,IF($G519=$BF$6,$BF$7,IF($G519=$BG$6,$BG$7,IF($G519=$CE$6,"based on duration",IF($G519=$CF$6,LOOKUP($Z519,$AF$7:$AF$25,$CF$7:$CF$25),IF($G519=$CG$6,$CG$7,IF($G519=$CH$6,$CH$7,IF($G519=$CI$6,$CI$7,IF($G519=$BA$6,$BA$7,IF($G519=$BB$6,$BB$7,IF($G519=$BC$6,$BC$7,IF($G519=#REF!,#REF!,IF($G519=$CJ$6,$CJ$7,"TBD")))))))))))))))))))))))))))))))))))))))))))))</f>
        <v/>
      </c>
      <c r="AE519" s="121"/>
      <c r="AF519" s="8"/>
      <c r="AG519" s="13"/>
      <c r="AH519" s="13"/>
      <c r="AI519" s="13"/>
      <c r="AJ519" s="13"/>
      <c r="AO519" s="13"/>
      <c r="BR519" s="13"/>
      <c r="BS519" s="122"/>
      <c r="BT519" s="122"/>
      <c r="BX519" s="13"/>
      <c r="BY519" s="122"/>
      <c r="BZ519" s="122"/>
      <c r="CO519" s="136"/>
      <c r="CP519" s="137"/>
    </row>
    <row r="520" spans="1:94" s="123" customFormat="1" x14ac:dyDescent="0.25">
      <c r="A520" s="118"/>
      <c r="B520" s="118"/>
      <c r="C520" s="118"/>
      <c r="D520" s="118"/>
      <c r="E520" s="118"/>
      <c r="F520" s="118"/>
      <c r="G520" s="118"/>
      <c r="H520" s="118"/>
      <c r="I520" s="18" t="str">
        <f t="shared" ref="I520:I583" si="150">IF($H520="","",IF($G520="","",IF($H520&gt;0.1,$C520+2*$H520,"")))</f>
        <v/>
      </c>
      <c r="J520" s="18" t="str">
        <f t="shared" ref="J520:J583" si="151">IF($H520="","",IF($G520="","",IF($H520&gt;0.1,$D520+2*$H520,"")))</f>
        <v/>
      </c>
      <c r="K520" s="118"/>
      <c r="L520" s="151"/>
      <c r="M520" s="151"/>
      <c r="N520" s="119"/>
      <c r="O520" s="120" t="str">
        <f t="shared" si="138"/>
        <v/>
      </c>
      <c r="P520" s="119"/>
      <c r="Q520" s="15" t="str">
        <f t="shared" si="139"/>
        <v/>
      </c>
      <c r="R520" s="15" t="str">
        <f>IF('2014 Quote Calculator'!$AB520="-","-",IF('2014 Quote Calculator'!$AB520="","",IF(OR('2014 Quote Calculator'!$E520=$CF$6,'2014 Quote Calculator'!$E520=$CG$6,'2014 Quote Calculator'!$E520=$CH$6,'2014 Quote Calculator'!$E520=$CI$6),'2014 Quote Calculator'!$AB520,(1-$L520)*'2014 Quote Calculator'!$AB520)))</f>
        <v/>
      </c>
      <c r="S520" s="15" t="str">
        <f t="shared" si="147"/>
        <v/>
      </c>
      <c r="T520" s="15" t="str">
        <f>IF('2014 Quote Calculator'!$AD520="-","-",IF('2014 Quote Calculator'!$AD520="","",IF(OR('2014 Quote Calculator'!$G520=$CF$6,'2014 Quote Calculator'!$G520=$CG$6,'2014 Quote Calculator'!$G520=$CH$6,'2014 Quote Calculator'!$G520=$CI$6),'2014 Quote Calculator'!$AD520,(1-$L520)*'2014 Quote Calculator'!$AD520)))</f>
        <v/>
      </c>
      <c r="U520" s="15" t="str">
        <f t="shared" si="141"/>
        <v/>
      </c>
      <c r="V520" s="119"/>
      <c r="W520" s="18" t="str">
        <f t="shared" ref="W520:W583" si="152">IF($C520="","",$C520*$D520)</f>
        <v/>
      </c>
      <c r="X520" s="18" t="str">
        <f t="shared" si="148"/>
        <v/>
      </c>
      <c r="Y520" s="18"/>
      <c r="Z520" s="18"/>
      <c r="AA520" s="18" t="str">
        <f t="shared" si="146"/>
        <v/>
      </c>
      <c r="AB520" s="15" t="str">
        <f>IF($E520="","",IF($E520=$CL$6,"",IF($E520=$AG$6,LOOKUP($X520,$AF$7:$AF$25,$AG$7:$AG$25),IF($E520=$AH$6,LOOKUP($X520,$AF$7:$AF$25,$AH$7:$AH$25),IF($E520=$AI$6,LOOKUP($X520,$AF$7:$AF$25,$AI$7:$AI$25),IF($E520=$AJ$6,LOOKUP($X520,$AF$7:$AF$25,$AJ$7:$AJ$25),IF($E520=$BR$6,LOOKUP($X520,$AF$7:$AF$25,$BR$7:$BR$25),IF($E520=$BS$6,LOOKUP($X520,$AF$7:$AF$25,$BS$7:$BS$25),IF($E520=$BT$6,LOOKUP($X520,$AF$7:$AF$25,$BT$7:$BT$25),IF($E520=$BU$6,LOOKUP($X520,$AF$7:$AF$25,$BU$7:$BU$25),IF($E520=$BI$6,$BI$7,IF($E520=$AQ$6,LOOKUP($X520,$AF$7:$AF$25,$AQ$7:$AQ$25),IF($E520=$AR$6,LOOKUP($X520,$AF$7:$AF$25,$AR$7:$AR$25),IF($E520=$BV$6,LOOKUP($X520,$AF$7:$AF$25,$BV$7:$BV$25),IF($E520=$BW$6,LOOKUP($X520,$AF$7:$AF$25,$BW$7:$BW$25),IF($E520=$AU$6,LOOKUP($X520,$AF$7:$AF$25,$AU$7:$AU$25),IF($E520=$AV$6,LOOKUP($X520,$AF$7:$AF$25,$AV$7:$AV$25),IF($E520=$AK$6,LOOKUP($X520,$AF$7:$AF$25,$AK$7:$AK$25),IF($E520=$AL$6,LOOKUP($X520,$AF$7:$AF$25,$AL$7:$AL$25),IF($E520=$AM$6,LOOKUP($X520,$AF$7:$AF$25,$AM$7:$AM$25),IF($E520=$BJ$6,$BJ$7,IF($E520=#REF!,#REF!,IF($E520=$AN$6,$AN$7,IF($E520=$AW$6,LOOKUP($X520,$AF$7:$AF$25,$AW$7:$AW$25),IF($E520=$AX$6,LOOKUP($X520,$AF$7:$AF$25,$AX$7:$AX$25),IF($E520=$BD$6,$BD$7,IF($E520=$AY$6,LOOKUP($X520,$AF$7:$AF$25,$AY$7:$AY$25),IF($E520=$AZ$6,LOOKUP($X520,$AF$7:$AF$25,$AZ$7:$AZ$25),IF($E520=$BL$6,$BL$7,IF($E520=$AP$6,LOOKUP($X520,$AF$7:$AF$25,$AP$7:$AP$25),IF($E520=$BK$6,$BK$7,IF($E520=$CD$6,LOOKUP($X520,$AF$7:$AF$25,$CD$7:$CD$25),IF($E520=$BE$6,$BE$7,IF($E520=$BF$6,$BF$7,IF($E520=$BG$6,$BG$7,IF($E520=$CE$6,"based on duration",IF($E520=$CF$6,LOOKUP($X520,$AF$7:$AF$25,$CF$7:$CF$25),IF($E520=$CG$6,$CG$7,IF($E520=$CH$6,$CH$7,IF($E520=$CI$6,$CI$7,IF($E520=$BA$6,$BA$7,IF($E520=$BB$6,$BB$7,IF($E520=$BC$6,$BC$7,IF($E520=#REF!,#REF!,IF($E520=$CJ$6,$CJ$7,"TBD")))))))))))))))))))))))))))))))))))))))))))))</f>
        <v/>
      </c>
      <c r="AC520" s="15" t="str">
        <f t="shared" si="149"/>
        <v/>
      </c>
      <c r="AD520" s="15" t="str">
        <f>IF($G520="","",IF($G520=$CL$6,"",IF($G520=$AG$6,LOOKUP($Z520,$AF$7:$AF$25,$AG$7:$AG$25),IF($G520=$AH$6,LOOKUP($Z520,$AF$7:$AF$25,$AH$7:$AH$25),IF($G520=$AI$6,LOOKUP($Z520,$AF$7:$AF$25,$AI$7:$AI$25),IF($G520=$AJ$6,LOOKUP($Z520,$AF$7:$AF$25,$AJ$7:$AJ$25),IF($G520=$BR$6,LOOKUP($Z520,$AF$7:$AF$25,$BR$7:$BR$25),IF($G520=$BS$6,LOOKUP($Z520,$AF$7:$AF$25,$BS$7:$BS$25),IF($G520=$BT$6,LOOKUP($Z520,$AF$7:$AF$25,$BT$7:$BT$25),IF($G520=$BU$6,LOOKUP($Z520,$AF$7:$AF$25,$BU$7:$BU$25),IF($G520=$BI$6,$BI$7,IF($G520=$AQ$6,LOOKUP($Z520,$AF$7:$AF$25,$AQ$7:$AQ$25),IF($G520=$AR$6,LOOKUP($Z520,$AF$7:$AF$25,$AR$7:$AR$25),IF($G520=$BV$6,LOOKUP($Z520,$AF$7:$AF$25,$BV$7:$BV$25),IF($G520=$BW$6,LOOKUP($Z520,$AF$7:$AF$25,$BW$7:$BW$25),IF($G520=$AU$6,LOOKUP($Z520,$AF$7:$AF$25,$AU$7:$AU$25),IF($G520=$AV$6,LOOKUP($Z520,$AF$7:$AF$25,$AV$7:$AV$25),IF($G520=$AK$6,LOOKUP($Z520,$AF$7:$AF$25,$AK$7:$AK$25),IF($G520=$AL$6,LOOKUP($Z520,$AF$7:$AF$25,$AL$7:$AL$25),IF($G520=$AM$6,LOOKUP($Z520,$AF$7:$AF$25,$AM$7:$AM$25),IF($G520=$BJ$6,$BJ$7,IF($G520=#REF!,#REF!,IF($G520=$AN$6,$AN$7,IF($G520=$AW$6,LOOKUP($Z520,$AF$7:$AF$25,$AW$7:$AW$25),IF($G520=$AX$6,LOOKUP($Z520,$AF$7:$AF$25,$AX$7:$AX$25),IF($G520=$BD$6,$BD$7,IF($G520=$AY$6,LOOKUP($Z520,$AF$7:$AF$25,$AY$7:$AY$25),IF($G520=$AZ$6,LOOKUP($Z520,$AF$7:$AF$25,$AZ$7:$AZ$25),IF($G520=$BL$6,$BL$7,IF($G520=$AP$6,LOOKUP($Z520,$AF$7:$AF$25,$AP$7:$AP$25),IF($G520=$BK$6,$BK$7,IF($G520=$CD$6,LOOKUP($Z520,$AF$7:$AF$25,$CD$7:$CD$25),IF($G520=$BE$6,$BE$7,IF($G520=$BF$6,$BF$7,IF($G520=$BG$6,$BG$7,IF($G520=$CE$6,"based on duration",IF($G520=$CF$6,LOOKUP($Z520,$AF$7:$AF$25,$CF$7:$CF$25),IF($G520=$CG$6,$CG$7,IF($G520=$CH$6,$CH$7,IF($G520=$CI$6,$CI$7,IF($G520=$BA$6,$BA$7,IF($G520=$BB$6,$BB$7,IF($G520=$BC$6,$BC$7,IF($G520=#REF!,#REF!,IF($G520=$CJ$6,$CJ$7,"TBD")))))))))))))))))))))))))))))))))))))))))))))</f>
        <v/>
      </c>
      <c r="AE520" s="121"/>
      <c r="AF520" s="8"/>
      <c r="AG520" s="13"/>
      <c r="AH520" s="13"/>
      <c r="AI520" s="13"/>
      <c r="AJ520" s="13"/>
      <c r="AO520" s="13"/>
      <c r="BR520" s="13"/>
      <c r="BS520" s="122"/>
      <c r="BT520" s="122"/>
      <c r="BX520" s="13"/>
      <c r="BY520" s="122"/>
      <c r="BZ520" s="122"/>
      <c r="CO520" s="136"/>
      <c r="CP520" s="137"/>
    </row>
    <row r="521" spans="1:94" s="123" customFormat="1" x14ac:dyDescent="0.25">
      <c r="A521" s="118"/>
      <c r="B521" s="118"/>
      <c r="C521" s="118"/>
      <c r="D521" s="118"/>
      <c r="E521" s="118"/>
      <c r="F521" s="118"/>
      <c r="G521" s="118"/>
      <c r="H521" s="118"/>
      <c r="I521" s="18" t="str">
        <f t="shared" si="150"/>
        <v/>
      </c>
      <c r="J521" s="18" t="str">
        <f t="shared" si="151"/>
        <v/>
      </c>
      <c r="K521" s="118"/>
      <c r="L521" s="151"/>
      <c r="M521" s="151"/>
      <c r="N521" s="119"/>
      <c r="O521" s="120" t="str">
        <f t="shared" ref="O521:O584" si="153">IF(C521="","",IF(B521=1,"","Quantity "&amp;B521&amp;" - ")&amp;$C521&amp;"in x "&amp;$D521&amp;"in "&amp;$E521&amp;IF($F521="",""," with "&amp;$F521)&amp;IF($I521="",""," on "&amp;$I521&amp;"in x "&amp;$J521&amp;"in "&amp;$G521)&amp;IF($K521="","",IF($I521&gt;0.1,"  and "&amp;$I521&amp;"in x "&amp;$J521&amp;"in "&amp;$K521," and "&amp;$C521&amp;"in x "&amp;$D521&amp;"in "&amp;$K521))&amp;"            $"&amp;$Q521&amp;IF($E521="","","    (Pricing Breakdown:  $"&amp;$R521&amp;" for each "&amp;$E521)&amp;IF($F521="","",", $"&amp;$S521&amp;IF($F521="",""," for each "&amp;$F521))&amp;IF($G521="","",", $"&amp;$T521&amp;IF($G521="",""," for each "&amp;$G521))&amp;IF($U521="","",", $"&amp;$U521&amp;" for each "&amp;IF($K521="",$F521,$K521))&amp;IF(Q521&gt;1,")","")&amp;IF($A521="",""," - "&amp;$A521))</f>
        <v/>
      </c>
      <c r="P521" s="119"/>
      <c r="Q521" s="15" t="str">
        <f t="shared" ref="Q521:Q584" si="154">IF($B521="","",IF($R521="",0,$B521*$R521)+IF($S521="",0,$B521*$S521)+IF($T521="",0,$B521*$T521)+IF($U521="",0,$B521*$U521))</f>
        <v/>
      </c>
      <c r="R521" s="15" t="str">
        <f>IF('2014 Quote Calculator'!$AB521="-","-",IF('2014 Quote Calculator'!$AB521="","",IF(OR('2014 Quote Calculator'!$E521=$CF$6,'2014 Quote Calculator'!$E521=$CG$6,'2014 Quote Calculator'!$E521=$CH$6,'2014 Quote Calculator'!$E521=$CI$6),'2014 Quote Calculator'!$AB521,(1-$L521)*'2014 Quote Calculator'!$AB521)))</f>
        <v/>
      </c>
      <c r="S521" s="15" t="str">
        <f t="shared" si="147"/>
        <v/>
      </c>
      <c r="T521" s="15" t="str">
        <f>IF('2014 Quote Calculator'!$AD521="-","-",IF('2014 Quote Calculator'!$AD521="","",IF(OR('2014 Quote Calculator'!$G521=$CF$6,'2014 Quote Calculator'!$G521=$CG$6,'2014 Quote Calculator'!$G521=$CH$6,'2014 Quote Calculator'!$G521=$CI$6),'2014 Quote Calculator'!$AD521,(1-$L521)*'2014 Quote Calculator'!$AD521)))</f>
        <v/>
      </c>
      <c r="U521" s="15" t="str">
        <f t="shared" si="141"/>
        <v/>
      </c>
      <c r="V521" s="119"/>
      <c r="W521" s="18" t="str">
        <f t="shared" si="152"/>
        <v/>
      </c>
      <c r="X521" s="18" t="str">
        <f t="shared" si="148"/>
        <v/>
      </c>
      <c r="Y521" s="18"/>
      <c r="Z521" s="18"/>
      <c r="AA521" s="18" t="str">
        <f t="shared" si="146"/>
        <v/>
      </c>
      <c r="AB521" s="15" t="str">
        <f>IF($E521="","",IF($E521=$CL$6,"",IF($E521=$AG$6,LOOKUP($X521,$AF$7:$AF$25,$AG$7:$AG$25),IF($E521=$AH$6,LOOKUP($X521,$AF$7:$AF$25,$AH$7:$AH$25),IF($E521=$AI$6,LOOKUP($X521,$AF$7:$AF$25,$AI$7:$AI$25),IF($E521=$AJ$6,LOOKUP($X521,$AF$7:$AF$25,$AJ$7:$AJ$25),IF($E521=$BR$6,LOOKUP($X521,$AF$7:$AF$25,$BR$7:$BR$25),IF($E521=$BS$6,LOOKUP($X521,$AF$7:$AF$25,$BS$7:$BS$25),IF($E521=$BT$6,LOOKUP($X521,$AF$7:$AF$25,$BT$7:$BT$25),IF($E521=$BU$6,LOOKUP($X521,$AF$7:$AF$25,$BU$7:$BU$25),IF($E521=$BI$6,$BI$7,IF($E521=$AQ$6,LOOKUP($X521,$AF$7:$AF$25,$AQ$7:$AQ$25),IF($E521=$AR$6,LOOKUP($X521,$AF$7:$AF$25,$AR$7:$AR$25),IF($E521=$BV$6,LOOKUP($X521,$AF$7:$AF$25,$BV$7:$BV$25),IF($E521=$BW$6,LOOKUP($X521,$AF$7:$AF$25,$BW$7:$BW$25),IF($E521=$AU$6,LOOKUP($X521,$AF$7:$AF$25,$AU$7:$AU$25),IF($E521=$AV$6,LOOKUP($X521,$AF$7:$AF$25,$AV$7:$AV$25),IF($E521=$AK$6,LOOKUP($X521,$AF$7:$AF$25,$AK$7:$AK$25),IF($E521=$AL$6,LOOKUP($X521,$AF$7:$AF$25,$AL$7:$AL$25),IF($E521=$AM$6,LOOKUP($X521,$AF$7:$AF$25,$AM$7:$AM$25),IF($E521=$BJ$6,$BJ$7,IF($E521=#REF!,#REF!,IF($E521=$AN$6,$AN$7,IF($E521=$AW$6,LOOKUP($X521,$AF$7:$AF$25,$AW$7:$AW$25),IF($E521=$AX$6,LOOKUP($X521,$AF$7:$AF$25,$AX$7:$AX$25),IF($E521=$BD$6,$BD$7,IF($E521=$AY$6,LOOKUP($X521,$AF$7:$AF$25,$AY$7:$AY$25),IF($E521=$AZ$6,LOOKUP($X521,$AF$7:$AF$25,$AZ$7:$AZ$25),IF($E521=$BL$6,$BL$7,IF($E521=$AP$6,LOOKUP($X521,$AF$7:$AF$25,$AP$7:$AP$25),IF($E521=$BK$6,$BK$7,IF($E521=$CD$6,LOOKUP($X521,$AF$7:$AF$25,$CD$7:$CD$25),IF($E521=$BE$6,$BE$7,IF($E521=$BF$6,$BF$7,IF($E521=$BG$6,$BG$7,IF($E521=$CE$6,"based on duration",IF($E521=$CF$6,LOOKUP($X521,$AF$7:$AF$25,$CF$7:$CF$25),IF($E521=$CG$6,$CG$7,IF($E521=$CH$6,$CH$7,IF($E521=$CI$6,$CI$7,IF($E521=$BA$6,$BA$7,IF($E521=$BB$6,$BB$7,IF($E521=$BC$6,$BC$7,IF($E521=#REF!,#REF!,IF($E521=$CJ$6,$CJ$7,"TBD")))))))))))))))))))))))))))))))))))))))))))))</f>
        <v/>
      </c>
      <c r="AC521" s="15" t="str">
        <f t="shared" si="149"/>
        <v/>
      </c>
      <c r="AD521" s="15" t="str">
        <f>IF($G521="","",IF($G521=$CL$6,"",IF($G521=$AG$6,LOOKUP($Z521,$AF$7:$AF$25,$AG$7:$AG$25),IF($G521=$AH$6,LOOKUP($Z521,$AF$7:$AF$25,$AH$7:$AH$25),IF($G521=$AI$6,LOOKUP($Z521,$AF$7:$AF$25,$AI$7:$AI$25),IF($G521=$AJ$6,LOOKUP($Z521,$AF$7:$AF$25,$AJ$7:$AJ$25),IF($G521=$BR$6,LOOKUP($Z521,$AF$7:$AF$25,$BR$7:$BR$25),IF($G521=$BS$6,LOOKUP($Z521,$AF$7:$AF$25,$BS$7:$BS$25),IF($G521=$BT$6,LOOKUP($Z521,$AF$7:$AF$25,$BT$7:$BT$25),IF($G521=$BU$6,LOOKUP($Z521,$AF$7:$AF$25,$BU$7:$BU$25),IF($G521=$BI$6,$BI$7,IF($G521=$AQ$6,LOOKUP($Z521,$AF$7:$AF$25,$AQ$7:$AQ$25),IF($G521=$AR$6,LOOKUP($Z521,$AF$7:$AF$25,$AR$7:$AR$25),IF($G521=$BV$6,LOOKUP($Z521,$AF$7:$AF$25,$BV$7:$BV$25),IF($G521=$BW$6,LOOKUP($Z521,$AF$7:$AF$25,$BW$7:$BW$25),IF($G521=$AU$6,LOOKUP($Z521,$AF$7:$AF$25,$AU$7:$AU$25),IF($G521=$AV$6,LOOKUP($Z521,$AF$7:$AF$25,$AV$7:$AV$25),IF($G521=$AK$6,LOOKUP($Z521,$AF$7:$AF$25,$AK$7:$AK$25),IF($G521=$AL$6,LOOKUP($Z521,$AF$7:$AF$25,$AL$7:$AL$25),IF($G521=$AM$6,LOOKUP($Z521,$AF$7:$AF$25,$AM$7:$AM$25),IF($G521=$BJ$6,$BJ$7,IF($G521=#REF!,#REF!,IF($G521=$AN$6,$AN$7,IF($G521=$AW$6,LOOKUP($Z521,$AF$7:$AF$25,$AW$7:$AW$25),IF($G521=$AX$6,LOOKUP($Z521,$AF$7:$AF$25,$AX$7:$AX$25),IF($G521=$BD$6,$BD$7,IF($G521=$AY$6,LOOKUP($Z521,$AF$7:$AF$25,$AY$7:$AY$25),IF($G521=$AZ$6,LOOKUP($Z521,$AF$7:$AF$25,$AZ$7:$AZ$25),IF($G521=$BL$6,$BL$7,IF($G521=$AP$6,LOOKUP($Z521,$AF$7:$AF$25,$AP$7:$AP$25),IF($G521=$BK$6,$BK$7,IF($G521=$CD$6,LOOKUP($Z521,$AF$7:$AF$25,$CD$7:$CD$25),IF($G521=$BE$6,$BE$7,IF($G521=$BF$6,$BF$7,IF($G521=$BG$6,$BG$7,IF($G521=$CE$6,"based on duration",IF($G521=$CF$6,LOOKUP($Z521,$AF$7:$AF$25,$CF$7:$CF$25),IF($G521=$CG$6,$CG$7,IF($G521=$CH$6,$CH$7,IF($G521=$CI$6,$CI$7,IF($G521=$BA$6,$BA$7,IF($G521=$BB$6,$BB$7,IF($G521=$BC$6,$BC$7,IF($G521=#REF!,#REF!,IF($G521=$CJ$6,$CJ$7,"TBD")))))))))))))))))))))))))))))))))))))))))))))</f>
        <v/>
      </c>
      <c r="AE521" s="121"/>
      <c r="AF521" s="8"/>
      <c r="AG521" s="13"/>
      <c r="AH521" s="13"/>
      <c r="AI521" s="13"/>
      <c r="AJ521" s="13"/>
      <c r="AO521" s="13"/>
      <c r="BR521" s="13"/>
      <c r="BS521" s="122"/>
      <c r="BT521" s="122"/>
      <c r="BX521" s="13"/>
      <c r="BY521" s="122"/>
      <c r="BZ521" s="122"/>
      <c r="CO521" s="136"/>
      <c r="CP521" s="137"/>
    </row>
    <row r="522" spans="1:94" s="123" customFormat="1" x14ac:dyDescent="0.25">
      <c r="A522" s="118"/>
      <c r="B522" s="118"/>
      <c r="C522" s="118"/>
      <c r="D522" s="118"/>
      <c r="E522" s="118"/>
      <c r="F522" s="118"/>
      <c r="G522" s="118"/>
      <c r="H522" s="118"/>
      <c r="I522" s="18" t="str">
        <f t="shared" si="150"/>
        <v/>
      </c>
      <c r="J522" s="18" t="str">
        <f t="shared" si="151"/>
        <v/>
      </c>
      <c r="K522" s="118"/>
      <c r="L522" s="151"/>
      <c r="M522" s="151"/>
      <c r="N522" s="119"/>
      <c r="O522" s="120" t="str">
        <f t="shared" si="153"/>
        <v/>
      </c>
      <c r="P522" s="119"/>
      <c r="Q522" s="15" t="str">
        <f t="shared" si="154"/>
        <v/>
      </c>
      <c r="R522" s="15" t="str">
        <f>IF('2014 Quote Calculator'!$AB522="-","-",IF('2014 Quote Calculator'!$AB522="","",IF(OR('2014 Quote Calculator'!$E522=$CF$6,'2014 Quote Calculator'!$E522=$CG$6,'2014 Quote Calculator'!$E522=$CH$6,'2014 Quote Calculator'!$E522=$CI$6),'2014 Quote Calculator'!$AB522,(1-$L522)*'2014 Quote Calculator'!$AB522)))</f>
        <v/>
      </c>
      <c r="S522" s="15" t="str">
        <f t="shared" si="147"/>
        <v/>
      </c>
      <c r="T522" s="15" t="str">
        <f>IF('2014 Quote Calculator'!$AD522="-","-",IF('2014 Quote Calculator'!$AD522="","",IF(OR('2014 Quote Calculator'!$G522=$CF$6,'2014 Quote Calculator'!$G522=$CG$6,'2014 Quote Calculator'!$G522=$CH$6,'2014 Quote Calculator'!$G522=$CI$6),'2014 Quote Calculator'!$AD522,(1-$L522)*'2014 Quote Calculator'!$AD522)))</f>
        <v/>
      </c>
      <c r="U522" s="15" t="str">
        <f t="shared" si="141"/>
        <v/>
      </c>
      <c r="V522" s="119"/>
      <c r="W522" s="18" t="str">
        <f t="shared" si="152"/>
        <v/>
      </c>
      <c r="X522" s="18" t="str">
        <f t="shared" si="148"/>
        <v/>
      </c>
      <c r="Y522" s="18"/>
      <c r="Z522" s="18"/>
      <c r="AA522" s="18" t="str">
        <f t="shared" si="146"/>
        <v/>
      </c>
      <c r="AB522" s="15" t="str">
        <f>IF($E522="","",IF($E522=$CL$6,"",IF($E522=$AG$6,LOOKUP($X522,$AF$7:$AF$25,$AG$7:$AG$25),IF($E522=$AH$6,LOOKUP($X522,$AF$7:$AF$25,$AH$7:$AH$25),IF($E522=$AI$6,LOOKUP($X522,$AF$7:$AF$25,$AI$7:$AI$25),IF($E522=$AJ$6,LOOKUP($X522,$AF$7:$AF$25,$AJ$7:$AJ$25),IF($E522=$BR$6,LOOKUP($X522,$AF$7:$AF$25,$BR$7:$BR$25),IF($E522=$BS$6,LOOKUP($X522,$AF$7:$AF$25,$BS$7:$BS$25),IF($E522=$BT$6,LOOKUP($X522,$AF$7:$AF$25,$BT$7:$BT$25),IF($E522=$BU$6,LOOKUP($X522,$AF$7:$AF$25,$BU$7:$BU$25),IF($E522=$BI$6,$BI$7,IF($E522=$AQ$6,LOOKUP($X522,$AF$7:$AF$25,$AQ$7:$AQ$25),IF($E522=$AR$6,LOOKUP($X522,$AF$7:$AF$25,$AR$7:$AR$25),IF($E522=$BV$6,LOOKUP($X522,$AF$7:$AF$25,$BV$7:$BV$25),IF($E522=$BW$6,LOOKUP($X522,$AF$7:$AF$25,$BW$7:$BW$25),IF($E522=$AU$6,LOOKUP($X522,$AF$7:$AF$25,$AU$7:$AU$25),IF($E522=$AV$6,LOOKUP($X522,$AF$7:$AF$25,$AV$7:$AV$25),IF($E522=$AK$6,LOOKUP($X522,$AF$7:$AF$25,$AK$7:$AK$25),IF($E522=$AL$6,LOOKUP($X522,$AF$7:$AF$25,$AL$7:$AL$25),IF($E522=$AM$6,LOOKUP($X522,$AF$7:$AF$25,$AM$7:$AM$25),IF($E522=$BJ$6,$BJ$7,IF($E522=#REF!,#REF!,IF($E522=$AN$6,$AN$7,IF($E522=$AW$6,LOOKUP($X522,$AF$7:$AF$25,$AW$7:$AW$25),IF($E522=$AX$6,LOOKUP($X522,$AF$7:$AF$25,$AX$7:$AX$25),IF($E522=$BD$6,$BD$7,IF($E522=$AY$6,LOOKUP($X522,$AF$7:$AF$25,$AY$7:$AY$25),IF($E522=$AZ$6,LOOKUP($X522,$AF$7:$AF$25,$AZ$7:$AZ$25),IF($E522=$BL$6,$BL$7,IF($E522=$AP$6,LOOKUP($X522,$AF$7:$AF$25,$AP$7:$AP$25),IF($E522=$BK$6,$BK$7,IF($E522=$CD$6,LOOKUP($X522,$AF$7:$AF$25,$CD$7:$CD$25),IF($E522=$BE$6,$BE$7,IF($E522=$BF$6,$BF$7,IF($E522=$BG$6,$BG$7,IF($E522=$CE$6,"based on duration",IF($E522=$CF$6,LOOKUP($X522,$AF$7:$AF$25,$CF$7:$CF$25),IF($E522=$CG$6,$CG$7,IF($E522=$CH$6,$CH$7,IF($E522=$CI$6,$CI$7,IF($E522=$BA$6,$BA$7,IF($E522=$BB$6,$BB$7,IF($E522=$BC$6,$BC$7,IF($E522=#REF!,#REF!,IF($E522=$CJ$6,$CJ$7,"TBD")))))))))))))))))))))))))))))))))))))))))))))</f>
        <v/>
      </c>
      <c r="AC522" s="15" t="str">
        <f t="shared" si="149"/>
        <v/>
      </c>
      <c r="AD522" s="15" t="str">
        <f>IF($G522="","",IF($G522=$CL$6,"",IF($G522=$AG$6,LOOKUP($Z522,$AF$7:$AF$25,$AG$7:$AG$25),IF($G522=$AH$6,LOOKUP($Z522,$AF$7:$AF$25,$AH$7:$AH$25),IF($G522=$AI$6,LOOKUP($Z522,$AF$7:$AF$25,$AI$7:$AI$25),IF($G522=$AJ$6,LOOKUP($Z522,$AF$7:$AF$25,$AJ$7:$AJ$25),IF($G522=$BR$6,LOOKUP($Z522,$AF$7:$AF$25,$BR$7:$BR$25),IF($G522=$BS$6,LOOKUP($Z522,$AF$7:$AF$25,$BS$7:$BS$25),IF($G522=$BT$6,LOOKUP($Z522,$AF$7:$AF$25,$BT$7:$BT$25),IF($G522=$BU$6,LOOKUP($Z522,$AF$7:$AF$25,$BU$7:$BU$25),IF($G522=$BI$6,$BI$7,IF($G522=$AQ$6,LOOKUP($Z522,$AF$7:$AF$25,$AQ$7:$AQ$25),IF($G522=$AR$6,LOOKUP($Z522,$AF$7:$AF$25,$AR$7:$AR$25),IF($G522=$BV$6,LOOKUP($Z522,$AF$7:$AF$25,$BV$7:$BV$25),IF($G522=$BW$6,LOOKUP($Z522,$AF$7:$AF$25,$BW$7:$BW$25),IF($G522=$AU$6,LOOKUP($Z522,$AF$7:$AF$25,$AU$7:$AU$25),IF($G522=$AV$6,LOOKUP($Z522,$AF$7:$AF$25,$AV$7:$AV$25),IF($G522=$AK$6,LOOKUP($Z522,$AF$7:$AF$25,$AK$7:$AK$25),IF($G522=$AL$6,LOOKUP($Z522,$AF$7:$AF$25,$AL$7:$AL$25),IF($G522=$AM$6,LOOKUP($Z522,$AF$7:$AF$25,$AM$7:$AM$25),IF($G522=$BJ$6,$BJ$7,IF($G522=#REF!,#REF!,IF($G522=$AN$6,$AN$7,IF($G522=$AW$6,LOOKUP($Z522,$AF$7:$AF$25,$AW$7:$AW$25),IF($G522=$AX$6,LOOKUP($Z522,$AF$7:$AF$25,$AX$7:$AX$25),IF($G522=$BD$6,$BD$7,IF($G522=$AY$6,LOOKUP($Z522,$AF$7:$AF$25,$AY$7:$AY$25),IF($G522=$AZ$6,LOOKUP($Z522,$AF$7:$AF$25,$AZ$7:$AZ$25),IF($G522=$BL$6,$BL$7,IF($G522=$AP$6,LOOKUP($Z522,$AF$7:$AF$25,$AP$7:$AP$25),IF($G522=$BK$6,$BK$7,IF($G522=$CD$6,LOOKUP($Z522,$AF$7:$AF$25,$CD$7:$CD$25),IF($G522=$BE$6,$BE$7,IF($G522=$BF$6,$BF$7,IF($G522=$BG$6,$BG$7,IF($G522=$CE$6,"based on duration",IF($G522=$CF$6,LOOKUP($Z522,$AF$7:$AF$25,$CF$7:$CF$25),IF($G522=$CG$6,$CG$7,IF($G522=$CH$6,$CH$7,IF($G522=$CI$6,$CI$7,IF($G522=$BA$6,$BA$7,IF($G522=$BB$6,$BB$7,IF($G522=$BC$6,$BC$7,IF($G522=#REF!,#REF!,IF($G522=$CJ$6,$CJ$7,"TBD")))))))))))))))))))))))))))))))))))))))))))))</f>
        <v/>
      </c>
      <c r="AE522" s="121"/>
      <c r="AF522" s="8"/>
      <c r="AG522" s="13"/>
      <c r="AH522" s="13"/>
      <c r="AI522" s="13"/>
      <c r="AJ522" s="13"/>
      <c r="AO522" s="13"/>
      <c r="BR522" s="13"/>
      <c r="BS522" s="122"/>
      <c r="BT522" s="122"/>
      <c r="BX522" s="13"/>
      <c r="BY522" s="122"/>
      <c r="BZ522" s="122"/>
      <c r="CO522" s="136"/>
      <c r="CP522" s="137"/>
    </row>
    <row r="523" spans="1:94" s="123" customFormat="1" x14ac:dyDescent="0.25">
      <c r="A523" s="118"/>
      <c r="B523" s="118"/>
      <c r="C523" s="118"/>
      <c r="D523" s="118"/>
      <c r="E523" s="118"/>
      <c r="F523" s="118"/>
      <c r="G523" s="118"/>
      <c r="H523" s="118"/>
      <c r="I523" s="18" t="str">
        <f t="shared" si="150"/>
        <v/>
      </c>
      <c r="J523" s="18" t="str">
        <f t="shared" si="151"/>
        <v/>
      </c>
      <c r="K523" s="118"/>
      <c r="L523" s="151"/>
      <c r="M523" s="151"/>
      <c r="N523" s="119"/>
      <c r="O523" s="120" t="str">
        <f t="shared" si="153"/>
        <v/>
      </c>
      <c r="P523" s="119"/>
      <c r="Q523" s="15" t="str">
        <f t="shared" si="154"/>
        <v/>
      </c>
      <c r="R523" s="15" t="str">
        <f>IF('2014 Quote Calculator'!$AB523="-","-",IF('2014 Quote Calculator'!$AB523="","",IF(OR('2014 Quote Calculator'!$E523=$CF$6,'2014 Quote Calculator'!$E523=$CG$6,'2014 Quote Calculator'!$E523=$CH$6,'2014 Quote Calculator'!$E523=$CI$6),'2014 Quote Calculator'!$AB523,(1-$L523)*'2014 Quote Calculator'!$AB523)))</f>
        <v/>
      </c>
      <c r="S523" s="15" t="str">
        <f t="shared" si="147"/>
        <v/>
      </c>
      <c r="T523" s="15" t="str">
        <f>IF('2014 Quote Calculator'!$AD523="-","-",IF('2014 Quote Calculator'!$AD523="","",IF(OR('2014 Quote Calculator'!$G523=$CF$6,'2014 Quote Calculator'!$G523=$CG$6,'2014 Quote Calculator'!$G523=$CH$6,'2014 Quote Calculator'!$G523=$CI$6),'2014 Quote Calculator'!$AD523,(1-$L523)*'2014 Quote Calculator'!$AD523)))</f>
        <v/>
      </c>
      <c r="U523" s="15" t="str">
        <f t="shared" si="141"/>
        <v/>
      </c>
      <c r="V523" s="119"/>
      <c r="W523" s="18" t="str">
        <f t="shared" si="152"/>
        <v/>
      </c>
      <c r="X523" s="18" t="str">
        <f t="shared" si="148"/>
        <v/>
      </c>
      <c r="Y523" s="18"/>
      <c r="Z523" s="18"/>
      <c r="AA523" s="18" t="str">
        <f t="shared" si="146"/>
        <v/>
      </c>
      <c r="AB523" s="15" t="str">
        <f>IF($E523="","",IF($E523=$CL$6,"",IF($E523=$AG$6,LOOKUP($X523,$AF$7:$AF$25,$AG$7:$AG$25),IF($E523=$AH$6,LOOKUP($X523,$AF$7:$AF$25,$AH$7:$AH$25),IF($E523=$AI$6,LOOKUP($X523,$AF$7:$AF$25,$AI$7:$AI$25),IF($E523=$AJ$6,LOOKUP($X523,$AF$7:$AF$25,$AJ$7:$AJ$25),IF($E523=$BR$6,LOOKUP($X523,$AF$7:$AF$25,$BR$7:$BR$25),IF($E523=$BS$6,LOOKUP($X523,$AF$7:$AF$25,$BS$7:$BS$25),IF($E523=$BT$6,LOOKUP($X523,$AF$7:$AF$25,$BT$7:$BT$25),IF($E523=$BU$6,LOOKUP($X523,$AF$7:$AF$25,$BU$7:$BU$25),IF($E523=$BI$6,$BI$7,IF($E523=$AQ$6,LOOKUP($X523,$AF$7:$AF$25,$AQ$7:$AQ$25),IF($E523=$AR$6,LOOKUP($X523,$AF$7:$AF$25,$AR$7:$AR$25),IF($E523=$BV$6,LOOKUP($X523,$AF$7:$AF$25,$BV$7:$BV$25),IF($E523=$BW$6,LOOKUP($X523,$AF$7:$AF$25,$BW$7:$BW$25),IF($E523=$AU$6,LOOKUP($X523,$AF$7:$AF$25,$AU$7:$AU$25),IF($E523=$AV$6,LOOKUP($X523,$AF$7:$AF$25,$AV$7:$AV$25),IF($E523=$AK$6,LOOKUP($X523,$AF$7:$AF$25,$AK$7:$AK$25),IF($E523=$AL$6,LOOKUP($X523,$AF$7:$AF$25,$AL$7:$AL$25),IF($E523=$AM$6,LOOKUP($X523,$AF$7:$AF$25,$AM$7:$AM$25),IF($E523=$BJ$6,$BJ$7,IF($E523=#REF!,#REF!,IF($E523=$AN$6,$AN$7,IF($E523=$AW$6,LOOKUP($X523,$AF$7:$AF$25,$AW$7:$AW$25),IF($E523=$AX$6,LOOKUP($X523,$AF$7:$AF$25,$AX$7:$AX$25),IF($E523=$BD$6,$BD$7,IF($E523=$AY$6,LOOKUP($X523,$AF$7:$AF$25,$AY$7:$AY$25),IF($E523=$AZ$6,LOOKUP($X523,$AF$7:$AF$25,$AZ$7:$AZ$25),IF($E523=$BL$6,$BL$7,IF($E523=$AP$6,LOOKUP($X523,$AF$7:$AF$25,$AP$7:$AP$25),IF($E523=$BK$6,$BK$7,IF($E523=$CD$6,LOOKUP($X523,$AF$7:$AF$25,$CD$7:$CD$25),IF($E523=$BE$6,$BE$7,IF($E523=$BF$6,$BF$7,IF($E523=$BG$6,$BG$7,IF($E523=$CE$6,"based on duration",IF($E523=$CF$6,LOOKUP($X523,$AF$7:$AF$25,$CF$7:$CF$25),IF($E523=$CG$6,$CG$7,IF($E523=$CH$6,$CH$7,IF($E523=$CI$6,$CI$7,IF($E523=$BA$6,$BA$7,IF($E523=$BB$6,$BB$7,IF($E523=$BC$6,$BC$7,IF($E523=#REF!,#REF!,IF($E523=$CJ$6,$CJ$7,"TBD")))))))))))))))))))))))))))))))))))))))))))))</f>
        <v/>
      </c>
      <c r="AC523" s="15" t="str">
        <f t="shared" si="149"/>
        <v/>
      </c>
      <c r="AD523" s="15" t="str">
        <f>IF($G523="","",IF($G523=$CL$6,"",IF($G523=$AG$6,LOOKUP($Z523,$AF$7:$AF$25,$AG$7:$AG$25),IF($G523=$AH$6,LOOKUP($Z523,$AF$7:$AF$25,$AH$7:$AH$25),IF($G523=$AI$6,LOOKUP($Z523,$AF$7:$AF$25,$AI$7:$AI$25),IF($G523=$AJ$6,LOOKUP($Z523,$AF$7:$AF$25,$AJ$7:$AJ$25),IF($G523=$BR$6,LOOKUP($Z523,$AF$7:$AF$25,$BR$7:$BR$25),IF($G523=$BS$6,LOOKUP($Z523,$AF$7:$AF$25,$BS$7:$BS$25),IF($G523=$BT$6,LOOKUP($Z523,$AF$7:$AF$25,$BT$7:$BT$25),IF($G523=$BU$6,LOOKUP($Z523,$AF$7:$AF$25,$BU$7:$BU$25),IF($G523=$BI$6,$BI$7,IF($G523=$AQ$6,LOOKUP($Z523,$AF$7:$AF$25,$AQ$7:$AQ$25),IF($G523=$AR$6,LOOKUP($Z523,$AF$7:$AF$25,$AR$7:$AR$25),IF($G523=$BV$6,LOOKUP($Z523,$AF$7:$AF$25,$BV$7:$BV$25),IF($G523=$BW$6,LOOKUP($Z523,$AF$7:$AF$25,$BW$7:$BW$25),IF($G523=$AU$6,LOOKUP($Z523,$AF$7:$AF$25,$AU$7:$AU$25),IF($G523=$AV$6,LOOKUP($Z523,$AF$7:$AF$25,$AV$7:$AV$25),IF($G523=$AK$6,LOOKUP($Z523,$AF$7:$AF$25,$AK$7:$AK$25),IF($G523=$AL$6,LOOKUP($Z523,$AF$7:$AF$25,$AL$7:$AL$25),IF($G523=$AM$6,LOOKUP($Z523,$AF$7:$AF$25,$AM$7:$AM$25),IF($G523=$BJ$6,$BJ$7,IF($G523=#REF!,#REF!,IF($G523=$AN$6,$AN$7,IF($G523=$AW$6,LOOKUP($Z523,$AF$7:$AF$25,$AW$7:$AW$25),IF($G523=$AX$6,LOOKUP($Z523,$AF$7:$AF$25,$AX$7:$AX$25),IF($G523=$BD$6,$BD$7,IF($G523=$AY$6,LOOKUP($Z523,$AF$7:$AF$25,$AY$7:$AY$25),IF($G523=$AZ$6,LOOKUP($Z523,$AF$7:$AF$25,$AZ$7:$AZ$25),IF($G523=$BL$6,$BL$7,IF($G523=$AP$6,LOOKUP($Z523,$AF$7:$AF$25,$AP$7:$AP$25),IF($G523=$BK$6,$BK$7,IF($G523=$CD$6,LOOKUP($Z523,$AF$7:$AF$25,$CD$7:$CD$25),IF($G523=$BE$6,$BE$7,IF($G523=$BF$6,$BF$7,IF($G523=$BG$6,$BG$7,IF($G523=$CE$6,"based on duration",IF($G523=$CF$6,LOOKUP($Z523,$AF$7:$AF$25,$CF$7:$CF$25),IF($G523=$CG$6,$CG$7,IF($G523=$CH$6,$CH$7,IF($G523=$CI$6,$CI$7,IF($G523=$BA$6,$BA$7,IF($G523=$BB$6,$BB$7,IF($G523=$BC$6,$BC$7,IF($G523=#REF!,#REF!,IF($G523=$CJ$6,$CJ$7,"TBD")))))))))))))))))))))))))))))))))))))))))))))</f>
        <v/>
      </c>
      <c r="AE523" s="121"/>
      <c r="AF523" s="8"/>
      <c r="AG523" s="13"/>
      <c r="AH523" s="13"/>
      <c r="AI523" s="13"/>
      <c r="AJ523" s="13"/>
      <c r="AO523" s="13"/>
      <c r="BR523" s="13"/>
      <c r="BS523" s="122"/>
      <c r="BT523" s="122"/>
      <c r="BX523" s="13"/>
      <c r="BY523" s="122"/>
      <c r="BZ523" s="122"/>
      <c r="CO523" s="136"/>
      <c r="CP523" s="137"/>
    </row>
    <row r="524" spans="1:94" s="123" customFormat="1" x14ac:dyDescent="0.25">
      <c r="A524" s="118"/>
      <c r="B524" s="118"/>
      <c r="C524" s="118"/>
      <c r="D524" s="118"/>
      <c r="E524" s="118"/>
      <c r="F524" s="118"/>
      <c r="G524" s="118"/>
      <c r="H524" s="118"/>
      <c r="I524" s="18" t="str">
        <f t="shared" si="150"/>
        <v/>
      </c>
      <c r="J524" s="18" t="str">
        <f t="shared" si="151"/>
        <v/>
      </c>
      <c r="K524" s="118"/>
      <c r="L524" s="151"/>
      <c r="M524" s="151"/>
      <c r="N524" s="119"/>
      <c r="O524" s="120" t="str">
        <f t="shared" si="153"/>
        <v/>
      </c>
      <c r="P524" s="119"/>
      <c r="Q524" s="15" t="str">
        <f t="shared" si="154"/>
        <v/>
      </c>
      <c r="R524" s="15" t="str">
        <f>IF('2014 Quote Calculator'!$AB524="-","-",IF('2014 Quote Calculator'!$AB524="","",IF(OR('2014 Quote Calculator'!$E524=$CF$6,'2014 Quote Calculator'!$E524=$CG$6,'2014 Quote Calculator'!$E524=$CH$6,'2014 Quote Calculator'!$E524=$CI$6),'2014 Quote Calculator'!$AB524,(1-$L524)*'2014 Quote Calculator'!$AB524)))</f>
        <v/>
      </c>
      <c r="S524" s="15" t="str">
        <f t="shared" si="147"/>
        <v/>
      </c>
      <c r="T524" s="15" t="str">
        <f>IF('2014 Quote Calculator'!$AD524="-","-",IF('2014 Quote Calculator'!$AD524="","",IF(OR('2014 Quote Calculator'!$G524=$CF$6,'2014 Quote Calculator'!$G524=$CG$6,'2014 Quote Calculator'!$G524=$CH$6,'2014 Quote Calculator'!$G524=$CI$6),'2014 Quote Calculator'!$AD524,(1-$L524)*'2014 Quote Calculator'!$AD524)))</f>
        <v/>
      </c>
      <c r="U524" s="15" t="str">
        <f t="shared" si="141"/>
        <v/>
      </c>
      <c r="V524" s="119"/>
      <c r="W524" s="18" t="str">
        <f t="shared" si="152"/>
        <v/>
      </c>
      <c r="X524" s="18" t="str">
        <f t="shared" si="148"/>
        <v/>
      </c>
      <c r="Y524" s="18"/>
      <c r="Z524" s="18"/>
      <c r="AA524" s="18" t="str">
        <f t="shared" si="146"/>
        <v/>
      </c>
      <c r="AB524" s="15" t="str">
        <f>IF($E524="","",IF($E524=$CL$6,"",IF($E524=$AG$6,LOOKUP($X524,$AF$7:$AF$25,$AG$7:$AG$25),IF($E524=$AH$6,LOOKUP($X524,$AF$7:$AF$25,$AH$7:$AH$25),IF($E524=$AI$6,LOOKUP($X524,$AF$7:$AF$25,$AI$7:$AI$25),IF($E524=$AJ$6,LOOKUP($X524,$AF$7:$AF$25,$AJ$7:$AJ$25),IF($E524=$BR$6,LOOKUP($X524,$AF$7:$AF$25,$BR$7:$BR$25),IF($E524=$BS$6,LOOKUP($X524,$AF$7:$AF$25,$BS$7:$BS$25),IF($E524=$BT$6,LOOKUP($X524,$AF$7:$AF$25,$BT$7:$BT$25),IF($E524=$BU$6,LOOKUP($X524,$AF$7:$AF$25,$BU$7:$BU$25),IF($E524=$BI$6,$BI$7,IF($E524=$AQ$6,LOOKUP($X524,$AF$7:$AF$25,$AQ$7:$AQ$25),IF($E524=$AR$6,LOOKUP($X524,$AF$7:$AF$25,$AR$7:$AR$25),IF($E524=$BV$6,LOOKUP($X524,$AF$7:$AF$25,$BV$7:$BV$25),IF($E524=$BW$6,LOOKUP($X524,$AF$7:$AF$25,$BW$7:$BW$25),IF($E524=$AU$6,LOOKUP($X524,$AF$7:$AF$25,$AU$7:$AU$25),IF($E524=$AV$6,LOOKUP($X524,$AF$7:$AF$25,$AV$7:$AV$25),IF($E524=$AK$6,LOOKUP($X524,$AF$7:$AF$25,$AK$7:$AK$25),IF($E524=$AL$6,LOOKUP($X524,$AF$7:$AF$25,$AL$7:$AL$25),IF($E524=$AM$6,LOOKUP($X524,$AF$7:$AF$25,$AM$7:$AM$25),IF($E524=$BJ$6,$BJ$7,IF($E524=#REF!,#REF!,IF($E524=$AN$6,$AN$7,IF($E524=$AW$6,LOOKUP($X524,$AF$7:$AF$25,$AW$7:$AW$25),IF($E524=$AX$6,LOOKUP($X524,$AF$7:$AF$25,$AX$7:$AX$25),IF($E524=$BD$6,$BD$7,IF($E524=$AY$6,LOOKUP($X524,$AF$7:$AF$25,$AY$7:$AY$25),IF($E524=$AZ$6,LOOKUP($X524,$AF$7:$AF$25,$AZ$7:$AZ$25),IF($E524=$BL$6,$BL$7,IF($E524=$AP$6,LOOKUP($X524,$AF$7:$AF$25,$AP$7:$AP$25),IF($E524=$BK$6,$BK$7,IF($E524=$CD$6,LOOKUP($X524,$AF$7:$AF$25,$CD$7:$CD$25),IF($E524=$BE$6,$BE$7,IF($E524=$BF$6,$BF$7,IF($E524=$BG$6,$BG$7,IF($E524=$CE$6,"based on duration",IF($E524=$CF$6,LOOKUP($X524,$AF$7:$AF$25,$CF$7:$CF$25),IF($E524=$CG$6,$CG$7,IF($E524=$CH$6,$CH$7,IF($E524=$CI$6,$CI$7,IF($E524=$BA$6,$BA$7,IF($E524=$BB$6,$BB$7,IF($E524=$BC$6,$BC$7,IF($E524=#REF!,#REF!,IF($E524=$CJ$6,$CJ$7,"TBD")))))))))))))))))))))))))))))))))))))))))))))</f>
        <v/>
      </c>
      <c r="AC524" s="15" t="str">
        <f t="shared" si="149"/>
        <v/>
      </c>
      <c r="AD524" s="15" t="str">
        <f>IF($G524="","",IF($G524=$CL$6,"",IF($G524=$AG$6,LOOKUP($Z524,$AF$7:$AF$25,$AG$7:$AG$25),IF($G524=$AH$6,LOOKUP($Z524,$AF$7:$AF$25,$AH$7:$AH$25),IF($G524=$AI$6,LOOKUP($Z524,$AF$7:$AF$25,$AI$7:$AI$25),IF($G524=$AJ$6,LOOKUP($Z524,$AF$7:$AF$25,$AJ$7:$AJ$25),IF($G524=$BR$6,LOOKUP($Z524,$AF$7:$AF$25,$BR$7:$BR$25),IF($G524=$BS$6,LOOKUP($Z524,$AF$7:$AF$25,$BS$7:$BS$25),IF($G524=$BT$6,LOOKUP($Z524,$AF$7:$AF$25,$BT$7:$BT$25),IF($G524=$BU$6,LOOKUP($Z524,$AF$7:$AF$25,$BU$7:$BU$25),IF($G524=$BI$6,$BI$7,IF($G524=$AQ$6,LOOKUP($Z524,$AF$7:$AF$25,$AQ$7:$AQ$25),IF($G524=$AR$6,LOOKUP($Z524,$AF$7:$AF$25,$AR$7:$AR$25),IF($G524=$BV$6,LOOKUP($Z524,$AF$7:$AF$25,$BV$7:$BV$25),IF($G524=$BW$6,LOOKUP($Z524,$AF$7:$AF$25,$BW$7:$BW$25),IF($G524=$AU$6,LOOKUP($Z524,$AF$7:$AF$25,$AU$7:$AU$25),IF($G524=$AV$6,LOOKUP($Z524,$AF$7:$AF$25,$AV$7:$AV$25),IF($G524=$AK$6,LOOKUP($Z524,$AF$7:$AF$25,$AK$7:$AK$25),IF($G524=$AL$6,LOOKUP($Z524,$AF$7:$AF$25,$AL$7:$AL$25),IF($G524=$AM$6,LOOKUP($Z524,$AF$7:$AF$25,$AM$7:$AM$25),IF($G524=$BJ$6,$BJ$7,IF($G524=#REF!,#REF!,IF($G524=$AN$6,$AN$7,IF($G524=$AW$6,LOOKUP($Z524,$AF$7:$AF$25,$AW$7:$AW$25),IF($G524=$AX$6,LOOKUP($Z524,$AF$7:$AF$25,$AX$7:$AX$25),IF($G524=$BD$6,$BD$7,IF($G524=$AY$6,LOOKUP($Z524,$AF$7:$AF$25,$AY$7:$AY$25),IF($G524=$AZ$6,LOOKUP($Z524,$AF$7:$AF$25,$AZ$7:$AZ$25),IF($G524=$BL$6,$BL$7,IF($G524=$AP$6,LOOKUP($Z524,$AF$7:$AF$25,$AP$7:$AP$25),IF($G524=$BK$6,$BK$7,IF($G524=$CD$6,LOOKUP($Z524,$AF$7:$AF$25,$CD$7:$CD$25),IF($G524=$BE$6,$BE$7,IF($G524=$BF$6,$BF$7,IF($G524=$BG$6,$BG$7,IF($G524=$CE$6,"based on duration",IF($G524=$CF$6,LOOKUP($Z524,$AF$7:$AF$25,$CF$7:$CF$25),IF($G524=$CG$6,$CG$7,IF($G524=$CH$6,$CH$7,IF($G524=$CI$6,$CI$7,IF($G524=$BA$6,$BA$7,IF($G524=$BB$6,$BB$7,IF($G524=$BC$6,$BC$7,IF($G524=#REF!,#REF!,IF($G524=$CJ$6,$CJ$7,"TBD")))))))))))))))))))))))))))))))))))))))))))))</f>
        <v/>
      </c>
      <c r="AE524" s="121"/>
      <c r="AF524" s="8"/>
      <c r="AG524" s="13"/>
      <c r="AH524" s="13"/>
      <c r="AI524" s="13"/>
      <c r="AJ524" s="13"/>
      <c r="AO524" s="13"/>
      <c r="BR524" s="13"/>
      <c r="BS524" s="122"/>
      <c r="BT524" s="122"/>
      <c r="BX524" s="13"/>
      <c r="BY524" s="122"/>
      <c r="BZ524" s="122"/>
      <c r="CO524" s="136"/>
      <c r="CP524" s="137"/>
    </row>
    <row r="525" spans="1:94" s="123" customFormat="1" x14ac:dyDescent="0.25">
      <c r="A525" s="118"/>
      <c r="B525" s="118"/>
      <c r="C525" s="118"/>
      <c r="D525" s="118"/>
      <c r="E525" s="118"/>
      <c r="F525" s="118"/>
      <c r="G525" s="118"/>
      <c r="H525" s="118"/>
      <c r="I525" s="18" t="str">
        <f t="shared" si="150"/>
        <v/>
      </c>
      <c r="J525" s="18" t="str">
        <f t="shared" si="151"/>
        <v/>
      </c>
      <c r="K525" s="118"/>
      <c r="L525" s="151"/>
      <c r="M525" s="151"/>
      <c r="N525" s="119"/>
      <c r="O525" s="120" t="str">
        <f t="shared" si="153"/>
        <v/>
      </c>
      <c r="P525" s="119"/>
      <c r="Q525" s="15" t="str">
        <f t="shared" si="154"/>
        <v/>
      </c>
      <c r="R525" s="15" t="str">
        <f>IF('2014 Quote Calculator'!$AB525="-","-",IF('2014 Quote Calculator'!$AB525="","",IF(OR('2014 Quote Calculator'!$E525=$CF$6,'2014 Quote Calculator'!$E525=$CG$6,'2014 Quote Calculator'!$E525=$CH$6,'2014 Quote Calculator'!$E525=$CI$6),'2014 Quote Calculator'!$AB525,(1-$L525)*'2014 Quote Calculator'!$AB525)))</f>
        <v/>
      </c>
      <c r="S525" s="15" t="str">
        <f t="shared" si="147"/>
        <v/>
      </c>
      <c r="T525" s="15" t="str">
        <f>IF('2014 Quote Calculator'!$AD525="-","-",IF('2014 Quote Calculator'!$AD525="","",IF(OR('2014 Quote Calculator'!$G525=$CF$6,'2014 Quote Calculator'!$G525=$CG$6,'2014 Quote Calculator'!$G525=$CH$6,'2014 Quote Calculator'!$G525=$CI$6),'2014 Quote Calculator'!$AD525,(1-$L525)*'2014 Quote Calculator'!$AD525)))</f>
        <v/>
      </c>
      <c r="U525" s="15" t="str">
        <f t="shared" si="141"/>
        <v/>
      </c>
      <c r="V525" s="119"/>
      <c r="W525" s="18" t="str">
        <f t="shared" si="152"/>
        <v/>
      </c>
      <c r="X525" s="18" t="str">
        <f t="shared" si="148"/>
        <v/>
      </c>
      <c r="Y525" s="18"/>
      <c r="Z525" s="18"/>
      <c r="AA525" s="18" t="str">
        <f t="shared" si="146"/>
        <v/>
      </c>
      <c r="AB525" s="15" t="str">
        <f>IF($E525="","",IF($E525=$CL$6,"",IF($E525=$AG$6,LOOKUP($X525,$AF$7:$AF$25,$AG$7:$AG$25),IF($E525=$AH$6,LOOKUP($X525,$AF$7:$AF$25,$AH$7:$AH$25),IF($E525=$AI$6,LOOKUP($X525,$AF$7:$AF$25,$AI$7:$AI$25),IF($E525=$AJ$6,LOOKUP($X525,$AF$7:$AF$25,$AJ$7:$AJ$25),IF($E525=$BR$6,LOOKUP($X525,$AF$7:$AF$25,$BR$7:$BR$25),IF($E525=$BS$6,LOOKUP($X525,$AF$7:$AF$25,$BS$7:$BS$25),IF($E525=$BT$6,LOOKUP($X525,$AF$7:$AF$25,$BT$7:$BT$25),IF($E525=$BU$6,LOOKUP($X525,$AF$7:$AF$25,$BU$7:$BU$25),IF($E525=$BI$6,$BI$7,IF($E525=$AQ$6,LOOKUP($X525,$AF$7:$AF$25,$AQ$7:$AQ$25),IF($E525=$AR$6,LOOKUP($X525,$AF$7:$AF$25,$AR$7:$AR$25),IF($E525=$BV$6,LOOKUP($X525,$AF$7:$AF$25,$BV$7:$BV$25),IF($E525=$BW$6,LOOKUP($X525,$AF$7:$AF$25,$BW$7:$BW$25),IF($E525=$AU$6,LOOKUP($X525,$AF$7:$AF$25,$AU$7:$AU$25),IF($E525=$AV$6,LOOKUP($X525,$AF$7:$AF$25,$AV$7:$AV$25),IF($E525=$AK$6,LOOKUP($X525,$AF$7:$AF$25,$AK$7:$AK$25),IF($E525=$AL$6,LOOKUP($X525,$AF$7:$AF$25,$AL$7:$AL$25),IF($E525=$AM$6,LOOKUP($X525,$AF$7:$AF$25,$AM$7:$AM$25),IF($E525=$BJ$6,$BJ$7,IF($E525=#REF!,#REF!,IF($E525=$AN$6,$AN$7,IF($E525=$AW$6,LOOKUP($X525,$AF$7:$AF$25,$AW$7:$AW$25),IF($E525=$AX$6,LOOKUP($X525,$AF$7:$AF$25,$AX$7:$AX$25),IF($E525=$BD$6,$BD$7,IF($E525=$AY$6,LOOKUP($X525,$AF$7:$AF$25,$AY$7:$AY$25),IF($E525=$AZ$6,LOOKUP($X525,$AF$7:$AF$25,$AZ$7:$AZ$25),IF($E525=$BL$6,$BL$7,IF($E525=$AP$6,LOOKUP($X525,$AF$7:$AF$25,$AP$7:$AP$25),IF($E525=$BK$6,$BK$7,IF($E525=$CD$6,LOOKUP($X525,$AF$7:$AF$25,$CD$7:$CD$25),IF($E525=$BE$6,$BE$7,IF($E525=$BF$6,$BF$7,IF($E525=$BG$6,$BG$7,IF($E525=$CE$6,"based on duration",IF($E525=$CF$6,LOOKUP($X525,$AF$7:$AF$25,$CF$7:$CF$25),IF($E525=$CG$6,$CG$7,IF($E525=$CH$6,$CH$7,IF($E525=$CI$6,$CI$7,IF($E525=$BA$6,$BA$7,IF($E525=$BB$6,$BB$7,IF($E525=$BC$6,$BC$7,IF($E525=#REF!,#REF!,IF($E525=$CJ$6,$CJ$7,"TBD")))))))))))))))))))))))))))))))))))))))))))))</f>
        <v/>
      </c>
      <c r="AC525" s="15" t="str">
        <f t="shared" si="149"/>
        <v/>
      </c>
      <c r="AD525" s="15" t="str">
        <f>IF($G525="","",IF($G525=$CL$6,"",IF($G525=$AG$6,LOOKUP($Z525,$AF$7:$AF$25,$AG$7:$AG$25),IF($G525=$AH$6,LOOKUP($Z525,$AF$7:$AF$25,$AH$7:$AH$25),IF($G525=$AI$6,LOOKUP($Z525,$AF$7:$AF$25,$AI$7:$AI$25),IF($G525=$AJ$6,LOOKUP($Z525,$AF$7:$AF$25,$AJ$7:$AJ$25),IF($G525=$BR$6,LOOKUP($Z525,$AF$7:$AF$25,$BR$7:$BR$25),IF($G525=$BS$6,LOOKUP($Z525,$AF$7:$AF$25,$BS$7:$BS$25),IF($G525=$BT$6,LOOKUP($Z525,$AF$7:$AF$25,$BT$7:$BT$25),IF($G525=$BU$6,LOOKUP($Z525,$AF$7:$AF$25,$BU$7:$BU$25),IF($G525=$BI$6,$BI$7,IF($G525=$AQ$6,LOOKUP($Z525,$AF$7:$AF$25,$AQ$7:$AQ$25),IF($G525=$AR$6,LOOKUP($Z525,$AF$7:$AF$25,$AR$7:$AR$25),IF($G525=$BV$6,LOOKUP($Z525,$AF$7:$AF$25,$BV$7:$BV$25),IF($G525=$BW$6,LOOKUP($Z525,$AF$7:$AF$25,$BW$7:$BW$25),IF($G525=$AU$6,LOOKUP($Z525,$AF$7:$AF$25,$AU$7:$AU$25),IF($G525=$AV$6,LOOKUP($Z525,$AF$7:$AF$25,$AV$7:$AV$25),IF($G525=$AK$6,LOOKUP($Z525,$AF$7:$AF$25,$AK$7:$AK$25),IF($G525=$AL$6,LOOKUP($Z525,$AF$7:$AF$25,$AL$7:$AL$25),IF($G525=$AM$6,LOOKUP($Z525,$AF$7:$AF$25,$AM$7:$AM$25),IF($G525=$BJ$6,$BJ$7,IF($G525=#REF!,#REF!,IF($G525=$AN$6,$AN$7,IF($G525=$AW$6,LOOKUP($Z525,$AF$7:$AF$25,$AW$7:$AW$25),IF($G525=$AX$6,LOOKUP($Z525,$AF$7:$AF$25,$AX$7:$AX$25),IF($G525=$BD$6,$BD$7,IF($G525=$AY$6,LOOKUP($Z525,$AF$7:$AF$25,$AY$7:$AY$25),IF($G525=$AZ$6,LOOKUP($Z525,$AF$7:$AF$25,$AZ$7:$AZ$25),IF($G525=$BL$6,$BL$7,IF($G525=$AP$6,LOOKUP($Z525,$AF$7:$AF$25,$AP$7:$AP$25),IF($G525=$BK$6,$BK$7,IF($G525=$CD$6,LOOKUP($Z525,$AF$7:$AF$25,$CD$7:$CD$25),IF($G525=$BE$6,$BE$7,IF($G525=$BF$6,$BF$7,IF($G525=$BG$6,$BG$7,IF($G525=$CE$6,"based on duration",IF($G525=$CF$6,LOOKUP($Z525,$AF$7:$AF$25,$CF$7:$CF$25),IF($G525=$CG$6,$CG$7,IF($G525=$CH$6,$CH$7,IF($G525=$CI$6,$CI$7,IF($G525=$BA$6,$BA$7,IF($G525=$BB$6,$BB$7,IF($G525=$BC$6,$BC$7,IF($G525=#REF!,#REF!,IF($G525=$CJ$6,$CJ$7,"TBD")))))))))))))))))))))))))))))))))))))))))))))</f>
        <v/>
      </c>
      <c r="AE525" s="121"/>
      <c r="AF525" s="8"/>
      <c r="AG525" s="13"/>
      <c r="AH525" s="13"/>
      <c r="AI525" s="13"/>
      <c r="AJ525" s="13"/>
      <c r="AO525" s="13"/>
      <c r="BR525" s="13"/>
      <c r="BS525" s="122"/>
      <c r="BT525" s="122"/>
      <c r="BX525" s="13"/>
      <c r="BY525" s="122"/>
      <c r="BZ525" s="122"/>
      <c r="CO525" s="136"/>
      <c r="CP525" s="137"/>
    </row>
    <row r="526" spans="1:94" s="123" customFormat="1" x14ac:dyDescent="0.25">
      <c r="A526" s="118"/>
      <c r="B526" s="118"/>
      <c r="C526" s="118"/>
      <c r="D526" s="118"/>
      <c r="E526" s="118"/>
      <c r="F526" s="118"/>
      <c r="G526" s="118"/>
      <c r="H526" s="118"/>
      <c r="I526" s="18" t="str">
        <f t="shared" si="150"/>
        <v/>
      </c>
      <c r="J526" s="18" t="str">
        <f t="shared" si="151"/>
        <v/>
      </c>
      <c r="K526" s="118"/>
      <c r="L526" s="151"/>
      <c r="M526" s="151"/>
      <c r="N526" s="119"/>
      <c r="O526" s="120" t="str">
        <f t="shared" si="153"/>
        <v/>
      </c>
      <c r="P526" s="119"/>
      <c r="Q526" s="15" t="str">
        <f t="shared" si="154"/>
        <v/>
      </c>
      <c r="R526" s="15" t="str">
        <f>IF('2014 Quote Calculator'!$AB526="-","-",IF('2014 Quote Calculator'!$AB526="","",IF(OR('2014 Quote Calculator'!$E526=$CF$6,'2014 Quote Calculator'!$E526=$CG$6,'2014 Quote Calculator'!$E526=$CH$6,'2014 Quote Calculator'!$E526=$CI$6),'2014 Quote Calculator'!$AB526,(1-$L526)*'2014 Quote Calculator'!$AB526)))</f>
        <v/>
      </c>
      <c r="S526" s="15" t="str">
        <f t="shared" si="147"/>
        <v/>
      </c>
      <c r="T526" s="15" t="str">
        <f>IF('2014 Quote Calculator'!$AD526="-","-",IF('2014 Quote Calculator'!$AD526="","",IF(OR('2014 Quote Calculator'!$G526=$CF$6,'2014 Quote Calculator'!$G526=$CG$6,'2014 Quote Calculator'!$G526=$CH$6,'2014 Quote Calculator'!$G526=$CI$6),'2014 Quote Calculator'!$AD526,(1-$L526)*'2014 Quote Calculator'!$AD526)))</f>
        <v/>
      </c>
      <c r="U526" s="15" t="str">
        <f t="shared" si="141"/>
        <v/>
      </c>
      <c r="V526" s="119"/>
      <c r="W526" s="18" t="str">
        <f t="shared" si="152"/>
        <v/>
      </c>
      <c r="X526" s="18" t="str">
        <f t="shared" si="148"/>
        <v/>
      </c>
      <c r="Y526" s="18"/>
      <c r="Z526" s="18"/>
      <c r="AA526" s="18" t="str">
        <f t="shared" si="146"/>
        <v/>
      </c>
      <c r="AB526" s="15" t="str">
        <f>IF($E526="","",IF($E526=$CL$6,"",IF($E526=$AG$6,LOOKUP($X526,$AF$7:$AF$25,$AG$7:$AG$25),IF($E526=$AH$6,LOOKUP($X526,$AF$7:$AF$25,$AH$7:$AH$25),IF($E526=$AI$6,LOOKUP($X526,$AF$7:$AF$25,$AI$7:$AI$25),IF($E526=$AJ$6,LOOKUP($X526,$AF$7:$AF$25,$AJ$7:$AJ$25),IF($E526=$BR$6,LOOKUP($X526,$AF$7:$AF$25,$BR$7:$BR$25),IF($E526=$BS$6,LOOKUP($X526,$AF$7:$AF$25,$BS$7:$BS$25),IF($E526=$BT$6,LOOKUP($X526,$AF$7:$AF$25,$BT$7:$BT$25),IF($E526=$BU$6,LOOKUP($X526,$AF$7:$AF$25,$BU$7:$BU$25),IF($E526=$BI$6,$BI$7,IF($E526=$AQ$6,LOOKUP($X526,$AF$7:$AF$25,$AQ$7:$AQ$25),IF($E526=$AR$6,LOOKUP($X526,$AF$7:$AF$25,$AR$7:$AR$25),IF($E526=$BV$6,LOOKUP($X526,$AF$7:$AF$25,$BV$7:$BV$25),IF($E526=$BW$6,LOOKUP($X526,$AF$7:$AF$25,$BW$7:$BW$25),IF($E526=$AU$6,LOOKUP($X526,$AF$7:$AF$25,$AU$7:$AU$25),IF($E526=$AV$6,LOOKUP($X526,$AF$7:$AF$25,$AV$7:$AV$25),IF($E526=$AK$6,LOOKUP($X526,$AF$7:$AF$25,$AK$7:$AK$25),IF($E526=$AL$6,LOOKUP($X526,$AF$7:$AF$25,$AL$7:$AL$25),IF($E526=$AM$6,LOOKUP($X526,$AF$7:$AF$25,$AM$7:$AM$25),IF($E526=$BJ$6,$BJ$7,IF($E526=#REF!,#REF!,IF($E526=$AN$6,$AN$7,IF($E526=$AW$6,LOOKUP($X526,$AF$7:$AF$25,$AW$7:$AW$25),IF($E526=$AX$6,LOOKUP($X526,$AF$7:$AF$25,$AX$7:$AX$25),IF($E526=$BD$6,$BD$7,IF($E526=$AY$6,LOOKUP($X526,$AF$7:$AF$25,$AY$7:$AY$25),IF($E526=$AZ$6,LOOKUP($X526,$AF$7:$AF$25,$AZ$7:$AZ$25),IF($E526=$BL$6,$BL$7,IF($E526=$AP$6,LOOKUP($X526,$AF$7:$AF$25,$AP$7:$AP$25),IF($E526=$BK$6,$BK$7,IF($E526=$CD$6,LOOKUP($X526,$AF$7:$AF$25,$CD$7:$CD$25),IF($E526=$BE$6,$BE$7,IF($E526=$BF$6,$BF$7,IF($E526=$BG$6,$BG$7,IF($E526=$CE$6,"based on duration",IF($E526=$CF$6,LOOKUP($X526,$AF$7:$AF$25,$CF$7:$CF$25),IF($E526=$CG$6,$CG$7,IF($E526=$CH$6,$CH$7,IF($E526=$CI$6,$CI$7,IF($E526=$BA$6,$BA$7,IF($E526=$BB$6,$BB$7,IF($E526=$BC$6,$BC$7,IF($E526=#REF!,#REF!,IF($E526=$CJ$6,$CJ$7,"TBD")))))))))))))))))))))))))))))))))))))))))))))</f>
        <v/>
      </c>
      <c r="AC526" s="15" t="str">
        <f t="shared" si="149"/>
        <v/>
      </c>
      <c r="AD526" s="15" t="str">
        <f>IF($G526="","",IF($G526=$CL$6,"",IF($G526=$AG$6,LOOKUP($Z526,$AF$7:$AF$25,$AG$7:$AG$25),IF($G526=$AH$6,LOOKUP($Z526,$AF$7:$AF$25,$AH$7:$AH$25),IF($G526=$AI$6,LOOKUP($Z526,$AF$7:$AF$25,$AI$7:$AI$25),IF($G526=$AJ$6,LOOKUP($Z526,$AF$7:$AF$25,$AJ$7:$AJ$25),IF($G526=$BR$6,LOOKUP($Z526,$AF$7:$AF$25,$BR$7:$BR$25),IF($G526=$BS$6,LOOKUP($Z526,$AF$7:$AF$25,$BS$7:$BS$25),IF($G526=$BT$6,LOOKUP($Z526,$AF$7:$AF$25,$BT$7:$BT$25),IF($G526=$BU$6,LOOKUP($Z526,$AF$7:$AF$25,$BU$7:$BU$25),IF($G526=$BI$6,$BI$7,IF($G526=$AQ$6,LOOKUP($Z526,$AF$7:$AF$25,$AQ$7:$AQ$25),IF($G526=$AR$6,LOOKUP($Z526,$AF$7:$AF$25,$AR$7:$AR$25),IF($G526=$BV$6,LOOKUP($Z526,$AF$7:$AF$25,$BV$7:$BV$25),IF($G526=$BW$6,LOOKUP($Z526,$AF$7:$AF$25,$BW$7:$BW$25),IF($G526=$AU$6,LOOKUP($Z526,$AF$7:$AF$25,$AU$7:$AU$25),IF($G526=$AV$6,LOOKUP($Z526,$AF$7:$AF$25,$AV$7:$AV$25),IF($G526=$AK$6,LOOKUP($Z526,$AF$7:$AF$25,$AK$7:$AK$25),IF($G526=$AL$6,LOOKUP($Z526,$AF$7:$AF$25,$AL$7:$AL$25),IF($G526=$AM$6,LOOKUP($Z526,$AF$7:$AF$25,$AM$7:$AM$25),IF($G526=$BJ$6,$BJ$7,IF($G526=#REF!,#REF!,IF($G526=$AN$6,$AN$7,IF($G526=$AW$6,LOOKUP($Z526,$AF$7:$AF$25,$AW$7:$AW$25),IF($G526=$AX$6,LOOKUP($Z526,$AF$7:$AF$25,$AX$7:$AX$25),IF($G526=$BD$6,$BD$7,IF($G526=$AY$6,LOOKUP($Z526,$AF$7:$AF$25,$AY$7:$AY$25),IF($G526=$AZ$6,LOOKUP($Z526,$AF$7:$AF$25,$AZ$7:$AZ$25),IF($G526=$BL$6,$BL$7,IF($G526=$AP$6,LOOKUP($Z526,$AF$7:$AF$25,$AP$7:$AP$25),IF($G526=$BK$6,$BK$7,IF($G526=$CD$6,LOOKUP($Z526,$AF$7:$AF$25,$CD$7:$CD$25),IF($G526=$BE$6,$BE$7,IF($G526=$BF$6,$BF$7,IF($G526=$BG$6,$BG$7,IF($G526=$CE$6,"based on duration",IF($G526=$CF$6,LOOKUP($Z526,$AF$7:$AF$25,$CF$7:$CF$25),IF($G526=$CG$6,$CG$7,IF($G526=$CH$6,$CH$7,IF($G526=$CI$6,$CI$7,IF($G526=$BA$6,$BA$7,IF($G526=$BB$6,$BB$7,IF($G526=$BC$6,$BC$7,IF($G526=#REF!,#REF!,IF($G526=$CJ$6,$CJ$7,"TBD")))))))))))))))))))))))))))))))))))))))))))))</f>
        <v/>
      </c>
      <c r="AE526" s="121"/>
      <c r="AF526" s="8"/>
      <c r="AG526" s="13"/>
      <c r="AH526" s="13"/>
      <c r="AI526" s="13"/>
      <c r="AJ526" s="13"/>
      <c r="AO526" s="13"/>
      <c r="BR526" s="13"/>
      <c r="BS526" s="122"/>
      <c r="BT526" s="122"/>
      <c r="BX526" s="13"/>
      <c r="BY526" s="122"/>
      <c r="BZ526" s="122"/>
      <c r="CO526" s="136"/>
      <c r="CP526" s="137"/>
    </row>
    <row r="527" spans="1:94" s="123" customFormat="1" x14ac:dyDescent="0.25">
      <c r="A527" s="118"/>
      <c r="B527" s="118"/>
      <c r="C527" s="118"/>
      <c r="D527" s="118"/>
      <c r="E527" s="118"/>
      <c r="F527" s="118"/>
      <c r="G527" s="118"/>
      <c r="H527" s="118"/>
      <c r="I527" s="18" t="str">
        <f t="shared" si="150"/>
        <v/>
      </c>
      <c r="J527" s="18" t="str">
        <f t="shared" si="151"/>
        <v/>
      </c>
      <c r="K527" s="118"/>
      <c r="L527" s="151"/>
      <c r="M527" s="151"/>
      <c r="N527" s="119"/>
      <c r="O527" s="120" t="str">
        <f t="shared" si="153"/>
        <v/>
      </c>
      <c r="P527" s="119"/>
      <c r="Q527" s="15" t="str">
        <f t="shared" si="154"/>
        <v/>
      </c>
      <c r="R527" s="15" t="str">
        <f>IF('2014 Quote Calculator'!$AB527="-","-",IF('2014 Quote Calculator'!$AB527="","",IF(OR('2014 Quote Calculator'!$E527=$CF$6,'2014 Quote Calculator'!$E527=$CG$6,'2014 Quote Calculator'!$E527=$CH$6,'2014 Quote Calculator'!$E527=$CI$6),'2014 Quote Calculator'!$AB527,(1-$L527)*'2014 Quote Calculator'!$AB527)))</f>
        <v/>
      </c>
      <c r="S527" s="15" t="str">
        <f t="shared" si="147"/>
        <v/>
      </c>
      <c r="T527" s="15" t="str">
        <f>IF('2014 Quote Calculator'!$AD527="-","-",IF('2014 Quote Calculator'!$AD527="","",IF(OR('2014 Quote Calculator'!$G527=$CF$6,'2014 Quote Calculator'!$G527=$CG$6,'2014 Quote Calculator'!$G527=$CH$6,'2014 Quote Calculator'!$G527=$CI$6),'2014 Quote Calculator'!$AD527,(1-$L527)*'2014 Quote Calculator'!$AD527)))</f>
        <v/>
      </c>
      <c r="U527" s="15" t="str">
        <f t="shared" si="141"/>
        <v/>
      </c>
      <c r="V527" s="119"/>
      <c r="W527" s="18" t="str">
        <f t="shared" si="152"/>
        <v/>
      </c>
      <c r="X527" s="18" t="str">
        <f t="shared" si="148"/>
        <v/>
      </c>
      <c r="Y527" s="18"/>
      <c r="Z527" s="18"/>
      <c r="AA527" s="18" t="str">
        <f t="shared" si="146"/>
        <v/>
      </c>
      <c r="AB527" s="15" t="str">
        <f>IF($E527="","",IF($E527=$CL$6,"",IF($E527=$AG$6,LOOKUP($X527,$AF$7:$AF$25,$AG$7:$AG$25),IF($E527=$AH$6,LOOKUP($X527,$AF$7:$AF$25,$AH$7:$AH$25),IF($E527=$AI$6,LOOKUP($X527,$AF$7:$AF$25,$AI$7:$AI$25),IF($E527=$AJ$6,LOOKUP($X527,$AF$7:$AF$25,$AJ$7:$AJ$25),IF($E527=$BR$6,LOOKUP($X527,$AF$7:$AF$25,$BR$7:$BR$25),IF($E527=$BS$6,LOOKUP($X527,$AF$7:$AF$25,$BS$7:$BS$25),IF($E527=$BT$6,LOOKUP($X527,$AF$7:$AF$25,$BT$7:$BT$25),IF($E527=$BU$6,LOOKUP($X527,$AF$7:$AF$25,$BU$7:$BU$25),IF($E527=$BI$6,$BI$7,IF($E527=$AQ$6,LOOKUP($X527,$AF$7:$AF$25,$AQ$7:$AQ$25),IF($E527=$AR$6,LOOKUP($X527,$AF$7:$AF$25,$AR$7:$AR$25),IF($E527=$BV$6,LOOKUP($X527,$AF$7:$AF$25,$BV$7:$BV$25),IF($E527=$BW$6,LOOKUP($X527,$AF$7:$AF$25,$BW$7:$BW$25),IF($E527=$AU$6,LOOKUP($X527,$AF$7:$AF$25,$AU$7:$AU$25),IF($E527=$AV$6,LOOKUP($X527,$AF$7:$AF$25,$AV$7:$AV$25),IF($E527=$AK$6,LOOKUP($X527,$AF$7:$AF$25,$AK$7:$AK$25),IF($E527=$AL$6,LOOKUP($X527,$AF$7:$AF$25,$AL$7:$AL$25),IF($E527=$AM$6,LOOKUP($X527,$AF$7:$AF$25,$AM$7:$AM$25),IF($E527=$BJ$6,$BJ$7,IF($E527=#REF!,#REF!,IF($E527=$AN$6,$AN$7,IF($E527=$AW$6,LOOKUP($X527,$AF$7:$AF$25,$AW$7:$AW$25),IF($E527=$AX$6,LOOKUP($X527,$AF$7:$AF$25,$AX$7:$AX$25),IF($E527=$BD$6,$BD$7,IF($E527=$AY$6,LOOKUP($X527,$AF$7:$AF$25,$AY$7:$AY$25),IF($E527=$AZ$6,LOOKUP($X527,$AF$7:$AF$25,$AZ$7:$AZ$25),IF($E527=$BL$6,$BL$7,IF($E527=$AP$6,LOOKUP($X527,$AF$7:$AF$25,$AP$7:$AP$25),IF($E527=$BK$6,$BK$7,IF($E527=$CD$6,LOOKUP($X527,$AF$7:$AF$25,$CD$7:$CD$25),IF($E527=$BE$6,$BE$7,IF($E527=$BF$6,$BF$7,IF($E527=$BG$6,$BG$7,IF($E527=$CE$6,"based on duration",IF($E527=$CF$6,LOOKUP($X527,$AF$7:$AF$25,$CF$7:$CF$25),IF($E527=$CG$6,$CG$7,IF($E527=$CH$6,$CH$7,IF($E527=$CI$6,$CI$7,IF($E527=$BA$6,$BA$7,IF($E527=$BB$6,$BB$7,IF($E527=$BC$6,$BC$7,IF($E527=#REF!,#REF!,IF($E527=$CJ$6,$CJ$7,"TBD")))))))))))))))))))))))))))))))))))))))))))))</f>
        <v/>
      </c>
      <c r="AC527" s="15" t="str">
        <f t="shared" si="149"/>
        <v/>
      </c>
      <c r="AD527" s="15" t="str">
        <f>IF($G527="","",IF($G527=$CL$6,"",IF($G527=$AG$6,LOOKUP($Z527,$AF$7:$AF$25,$AG$7:$AG$25),IF($G527=$AH$6,LOOKUP($Z527,$AF$7:$AF$25,$AH$7:$AH$25),IF($G527=$AI$6,LOOKUP($Z527,$AF$7:$AF$25,$AI$7:$AI$25),IF($G527=$AJ$6,LOOKUP($Z527,$AF$7:$AF$25,$AJ$7:$AJ$25),IF($G527=$BR$6,LOOKUP($Z527,$AF$7:$AF$25,$BR$7:$BR$25),IF($G527=$BS$6,LOOKUP($Z527,$AF$7:$AF$25,$BS$7:$BS$25),IF($G527=$BT$6,LOOKUP($Z527,$AF$7:$AF$25,$BT$7:$BT$25),IF($G527=$BU$6,LOOKUP($Z527,$AF$7:$AF$25,$BU$7:$BU$25),IF($G527=$BI$6,$BI$7,IF($G527=$AQ$6,LOOKUP($Z527,$AF$7:$AF$25,$AQ$7:$AQ$25),IF($G527=$AR$6,LOOKUP($Z527,$AF$7:$AF$25,$AR$7:$AR$25),IF($G527=$BV$6,LOOKUP($Z527,$AF$7:$AF$25,$BV$7:$BV$25),IF($G527=$BW$6,LOOKUP($Z527,$AF$7:$AF$25,$BW$7:$BW$25),IF($G527=$AU$6,LOOKUP($Z527,$AF$7:$AF$25,$AU$7:$AU$25),IF($G527=$AV$6,LOOKUP($Z527,$AF$7:$AF$25,$AV$7:$AV$25),IF($G527=$AK$6,LOOKUP($Z527,$AF$7:$AF$25,$AK$7:$AK$25),IF($G527=$AL$6,LOOKUP($Z527,$AF$7:$AF$25,$AL$7:$AL$25),IF($G527=$AM$6,LOOKUP($Z527,$AF$7:$AF$25,$AM$7:$AM$25),IF($G527=$BJ$6,$BJ$7,IF($G527=#REF!,#REF!,IF($G527=$AN$6,$AN$7,IF($G527=$AW$6,LOOKUP($Z527,$AF$7:$AF$25,$AW$7:$AW$25),IF($G527=$AX$6,LOOKUP($Z527,$AF$7:$AF$25,$AX$7:$AX$25),IF($G527=$BD$6,$BD$7,IF($G527=$AY$6,LOOKUP($Z527,$AF$7:$AF$25,$AY$7:$AY$25),IF($G527=$AZ$6,LOOKUP($Z527,$AF$7:$AF$25,$AZ$7:$AZ$25),IF($G527=$BL$6,$BL$7,IF($G527=$AP$6,LOOKUP($Z527,$AF$7:$AF$25,$AP$7:$AP$25),IF($G527=$BK$6,$BK$7,IF($G527=$CD$6,LOOKUP($Z527,$AF$7:$AF$25,$CD$7:$CD$25),IF($G527=$BE$6,$BE$7,IF($G527=$BF$6,$BF$7,IF($G527=$BG$6,$BG$7,IF($G527=$CE$6,"based on duration",IF($G527=$CF$6,LOOKUP($Z527,$AF$7:$AF$25,$CF$7:$CF$25),IF($G527=$CG$6,$CG$7,IF($G527=$CH$6,$CH$7,IF($G527=$CI$6,$CI$7,IF($G527=$BA$6,$BA$7,IF($G527=$BB$6,$BB$7,IF($G527=$BC$6,$BC$7,IF($G527=#REF!,#REF!,IF($G527=$CJ$6,$CJ$7,"TBD")))))))))))))))))))))))))))))))))))))))))))))</f>
        <v/>
      </c>
      <c r="AE527" s="121"/>
      <c r="AF527" s="8"/>
      <c r="AG527" s="13"/>
      <c r="AH527" s="13"/>
      <c r="AI527" s="13"/>
      <c r="AJ527" s="13"/>
      <c r="AO527" s="13"/>
      <c r="BR527" s="13"/>
      <c r="BS527" s="122"/>
      <c r="BT527" s="122"/>
      <c r="BX527" s="13"/>
      <c r="BY527" s="122"/>
      <c r="BZ527" s="122"/>
      <c r="CO527" s="136"/>
      <c r="CP527" s="137"/>
    </row>
    <row r="528" spans="1:94" s="123" customFormat="1" x14ac:dyDescent="0.25">
      <c r="A528" s="118"/>
      <c r="B528" s="118"/>
      <c r="C528" s="118"/>
      <c r="D528" s="118"/>
      <c r="E528" s="118"/>
      <c r="F528" s="118"/>
      <c r="G528" s="118"/>
      <c r="H528" s="118"/>
      <c r="I528" s="18" t="str">
        <f t="shared" si="150"/>
        <v/>
      </c>
      <c r="J528" s="18" t="str">
        <f t="shared" si="151"/>
        <v/>
      </c>
      <c r="K528" s="118"/>
      <c r="L528" s="151"/>
      <c r="M528" s="151"/>
      <c r="N528" s="119"/>
      <c r="O528" s="120" t="str">
        <f t="shared" si="153"/>
        <v/>
      </c>
      <c r="P528" s="119"/>
      <c r="Q528" s="15" t="str">
        <f t="shared" si="154"/>
        <v/>
      </c>
      <c r="R528" s="15" t="str">
        <f>IF('2014 Quote Calculator'!$AB528="-","-",IF('2014 Quote Calculator'!$AB528="","",IF(OR('2014 Quote Calculator'!$E528=$CF$6,'2014 Quote Calculator'!$E528=$CG$6,'2014 Quote Calculator'!$E528=$CH$6,'2014 Quote Calculator'!$E528=$CI$6),'2014 Quote Calculator'!$AB528,(1-$L528)*'2014 Quote Calculator'!$AB528)))</f>
        <v/>
      </c>
      <c r="S528" s="15" t="str">
        <f t="shared" si="147"/>
        <v/>
      </c>
      <c r="T528" s="15" t="str">
        <f>IF('2014 Quote Calculator'!$AD528="-","-",IF('2014 Quote Calculator'!$AD528="","",IF(OR('2014 Quote Calculator'!$G528=$CF$6,'2014 Quote Calculator'!$G528=$CG$6,'2014 Quote Calculator'!$G528=$CH$6,'2014 Quote Calculator'!$G528=$CI$6),'2014 Quote Calculator'!$AD528,(1-$L528)*'2014 Quote Calculator'!$AD528)))</f>
        <v/>
      </c>
      <c r="U528" s="15" t="str">
        <f t="shared" si="141"/>
        <v/>
      </c>
      <c r="V528" s="119"/>
      <c r="W528" s="18" t="str">
        <f t="shared" si="152"/>
        <v/>
      </c>
      <c r="X528" s="18" t="str">
        <f t="shared" si="148"/>
        <v/>
      </c>
      <c r="Y528" s="18"/>
      <c r="Z528" s="18"/>
      <c r="AA528" s="18" t="str">
        <f t="shared" si="146"/>
        <v/>
      </c>
      <c r="AB528" s="15" t="str">
        <f>IF($E528="","",IF($E528=$CL$6,"",IF($E528=$AG$6,LOOKUP($X528,$AF$7:$AF$25,$AG$7:$AG$25),IF($E528=$AH$6,LOOKUP($X528,$AF$7:$AF$25,$AH$7:$AH$25),IF($E528=$AI$6,LOOKUP($X528,$AF$7:$AF$25,$AI$7:$AI$25),IF($E528=$AJ$6,LOOKUP($X528,$AF$7:$AF$25,$AJ$7:$AJ$25),IF($E528=$BR$6,LOOKUP($X528,$AF$7:$AF$25,$BR$7:$BR$25),IF($E528=$BS$6,LOOKUP($X528,$AF$7:$AF$25,$BS$7:$BS$25),IF($E528=$BT$6,LOOKUP($X528,$AF$7:$AF$25,$BT$7:$BT$25),IF($E528=$BU$6,LOOKUP($X528,$AF$7:$AF$25,$BU$7:$BU$25),IF($E528=$BI$6,$BI$7,IF($E528=$AQ$6,LOOKUP($X528,$AF$7:$AF$25,$AQ$7:$AQ$25),IF($E528=$AR$6,LOOKUP($X528,$AF$7:$AF$25,$AR$7:$AR$25),IF($E528=$BV$6,LOOKUP($X528,$AF$7:$AF$25,$BV$7:$BV$25),IF($E528=$BW$6,LOOKUP($X528,$AF$7:$AF$25,$BW$7:$BW$25),IF($E528=$AU$6,LOOKUP($X528,$AF$7:$AF$25,$AU$7:$AU$25),IF($E528=$AV$6,LOOKUP($X528,$AF$7:$AF$25,$AV$7:$AV$25),IF($E528=$AK$6,LOOKUP($X528,$AF$7:$AF$25,$AK$7:$AK$25),IF($E528=$AL$6,LOOKUP($X528,$AF$7:$AF$25,$AL$7:$AL$25),IF($E528=$AM$6,LOOKUP($X528,$AF$7:$AF$25,$AM$7:$AM$25),IF($E528=$BJ$6,$BJ$7,IF($E528=#REF!,#REF!,IF($E528=$AN$6,$AN$7,IF($E528=$AW$6,LOOKUP($X528,$AF$7:$AF$25,$AW$7:$AW$25),IF($E528=$AX$6,LOOKUP($X528,$AF$7:$AF$25,$AX$7:$AX$25),IF($E528=$BD$6,$BD$7,IF($E528=$AY$6,LOOKUP($X528,$AF$7:$AF$25,$AY$7:$AY$25),IF($E528=$AZ$6,LOOKUP($X528,$AF$7:$AF$25,$AZ$7:$AZ$25),IF($E528=$BL$6,$BL$7,IF($E528=$AP$6,LOOKUP($X528,$AF$7:$AF$25,$AP$7:$AP$25),IF($E528=$BK$6,$BK$7,IF($E528=$CD$6,LOOKUP($X528,$AF$7:$AF$25,$CD$7:$CD$25),IF($E528=$BE$6,$BE$7,IF($E528=$BF$6,$BF$7,IF($E528=$BG$6,$BG$7,IF($E528=$CE$6,"based on duration",IF($E528=$CF$6,LOOKUP($X528,$AF$7:$AF$25,$CF$7:$CF$25),IF($E528=$CG$6,$CG$7,IF($E528=$CH$6,$CH$7,IF($E528=$CI$6,$CI$7,IF($E528=$BA$6,$BA$7,IF($E528=$BB$6,$BB$7,IF($E528=$BC$6,$BC$7,IF($E528=#REF!,#REF!,IF($E528=$CJ$6,$CJ$7,"TBD")))))))))))))))))))))))))))))))))))))))))))))</f>
        <v/>
      </c>
      <c r="AC528" s="15" t="str">
        <f t="shared" si="149"/>
        <v/>
      </c>
      <c r="AD528" s="15" t="str">
        <f>IF($G528="","",IF($G528=$CL$6,"",IF($G528=$AG$6,LOOKUP($Z528,$AF$7:$AF$25,$AG$7:$AG$25),IF($G528=$AH$6,LOOKUP($Z528,$AF$7:$AF$25,$AH$7:$AH$25),IF($G528=$AI$6,LOOKUP($Z528,$AF$7:$AF$25,$AI$7:$AI$25),IF($G528=$AJ$6,LOOKUP($Z528,$AF$7:$AF$25,$AJ$7:$AJ$25),IF($G528=$BR$6,LOOKUP($Z528,$AF$7:$AF$25,$BR$7:$BR$25),IF($G528=$BS$6,LOOKUP($Z528,$AF$7:$AF$25,$BS$7:$BS$25),IF($G528=$BT$6,LOOKUP($Z528,$AF$7:$AF$25,$BT$7:$BT$25),IF($G528=$BU$6,LOOKUP($Z528,$AF$7:$AF$25,$BU$7:$BU$25),IF($G528=$BI$6,$BI$7,IF($G528=$AQ$6,LOOKUP($Z528,$AF$7:$AF$25,$AQ$7:$AQ$25),IF($G528=$AR$6,LOOKUP($Z528,$AF$7:$AF$25,$AR$7:$AR$25),IF($G528=$BV$6,LOOKUP($Z528,$AF$7:$AF$25,$BV$7:$BV$25),IF($G528=$BW$6,LOOKUP($Z528,$AF$7:$AF$25,$BW$7:$BW$25),IF($G528=$AU$6,LOOKUP($Z528,$AF$7:$AF$25,$AU$7:$AU$25),IF($G528=$AV$6,LOOKUP($Z528,$AF$7:$AF$25,$AV$7:$AV$25),IF($G528=$AK$6,LOOKUP($Z528,$AF$7:$AF$25,$AK$7:$AK$25),IF($G528=$AL$6,LOOKUP($Z528,$AF$7:$AF$25,$AL$7:$AL$25),IF($G528=$AM$6,LOOKUP($Z528,$AF$7:$AF$25,$AM$7:$AM$25),IF($G528=$BJ$6,$BJ$7,IF($G528=#REF!,#REF!,IF($G528=$AN$6,$AN$7,IF($G528=$AW$6,LOOKUP($Z528,$AF$7:$AF$25,$AW$7:$AW$25),IF($G528=$AX$6,LOOKUP($Z528,$AF$7:$AF$25,$AX$7:$AX$25),IF($G528=$BD$6,$BD$7,IF($G528=$AY$6,LOOKUP($Z528,$AF$7:$AF$25,$AY$7:$AY$25),IF($G528=$AZ$6,LOOKUP($Z528,$AF$7:$AF$25,$AZ$7:$AZ$25),IF($G528=$BL$6,$BL$7,IF($G528=$AP$6,LOOKUP($Z528,$AF$7:$AF$25,$AP$7:$AP$25),IF($G528=$BK$6,$BK$7,IF($G528=$CD$6,LOOKUP($Z528,$AF$7:$AF$25,$CD$7:$CD$25),IF($G528=$BE$6,$BE$7,IF($G528=$BF$6,$BF$7,IF($G528=$BG$6,$BG$7,IF($G528=$CE$6,"based on duration",IF($G528=$CF$6,LOOKUP($Z528,$AF$7:$AF$25,$CF$7:$CF$25),IF($G528=$CG$6,$CG$7,IF($G528=$CH$6,$CH$7,IF($G528=$CI$6,$CI$7,IF($G528=$BA$6,$BA$7,IF($G528=$BB$6,$BB$7,IF($G528=$BC$6,$BC$7,IF($G528=#REF!,#REF!,IF($G528=$CJ$6,$CJ$7,"TBD")))))))))))))))))))))))))))))))))))))))))))))</f>
        <v/>
      </c>
      <c r="AE528" s="121"/>
      <c r="AF528" s="8"/>
      <c r="AG528" s="13"/>
      <c r="AH528" s="13"/>
      <c r="AI528" s="13"/>
      <c r="AJ528" s="13"/>
      <c r="AO528" s="13"/>
      <c r="BR528" s="13"/>
      <c r="BS528" s="122"/>
      <c r="BT528" s="122"/>
      <c r="BX528" s="13"/>
      <c r="BY528" s="122"/>
      <c r="BZ528" s="122"/>
      <c r="CO528" s="136"/>
      <c r="CP528" s="137"/>
    </row>
    <row r="529" spans="1:94" s="123" customFormat="1" x14ac:dyDescent="0.25">
      <c r="A529" s="118"/>
      <c r="B529" s="118"/>
      <c r="C529" s="118"/>
      <c r="D529" s="118"/>
      <c r="E529" s="118"/>
      <c r="F529" s="118"/>
      <c r="G529" s="118"/>
      <c r="H529" s="118"/>
      <c r="I529" s="18" t="str">
        <f t="shared" si="150"/>
        <v/>
      </c>
      <c r="J529" s="18" t="str">
        <f t="shared" si="151"/>
        <v/>
      </c>
      <c r="K529" s="118"/>
      <c r="L529" s="151"/>
      <c r="M529" s="151"/>
      <c r="N529" s="119"/>
      <c r="O529" s="120" t="str">
        <f t="shared" si="153"/>
        <v/>
      </c>
      <c r="P529" s="119"/>
      <c r="Q529" s="15" t="str">
        <f t="shared" si="154"/>
        <v/>
      </c>
      <c r="R529" s="15" t="str">
        <f>IF('2014 Quote Calculator'!$AB529="-","-",IF('2014 Quote Calculator'!$AB529="","",IF(OR('2014 Quote Calculator'!$E529=$CF$6,'2014 Quote Calculator'!$E529=$CG$6,'2014 Quote Calculator'!$E529=$CH$6,'2014 Quote Calculator'!$E529=$CI$6),'2014 Quote Calculator'!$AB529,(1-$L529)*'2014 Quote Calculator'!$AB529)))</f>
        <v/>
      </c>
      <c r="S529" s="15" t="str">
        <f t="shared" si="147"/>
        <v/>
      </c>
      <c r="T529" s="15" t="str">
        <f>IF('2014 Quote Calculator'!$AD529="-","-",IF('2014 Quote Calculator'!$AD529="","",IF(OR('2014 Quote Calculator'!$G529=$CF$6,'2014 Quote Calculator'!$G529=$CG$6,'2014 Quote Calculator'!$G529=$CH$6,'2014 Quote Calculator'!$G529=$CI$6),'2014 Quote Calculator'!$AD529,(1-$L529)*'2014 Quote Calculator'!$AD529)))</f>
        <v/>
      </c>
      <c r="U529" s="15" t="str">
        <f t="shared" si="141"/>
        <v/>
      </c>
      <c r="V529" s="119"/>
      <c r="W529" s="18" t="str">
        <f t="shared" si="152"/>
        <v/>
      </c>
      <c r="X529" s="18" t="str">
        <f t="shared" si="148"/>
        <v/>
      </c>
      <c r="Y529" s="18"/>
      <c r="Z529" s="18"/>
      <c r="AA529" s="18" t="str">
        <f t="shared" si="146"/>
        <v/>
      </c>
      <c r="AB529" s="15" t="str">
        <f>IF($E529="","",IF($E529=$CL$6,"",IF($E529=$AG$6,LOOKUP($X529,$AF$7:$AF$25,$AG$7:$AG$25),IF($E529=$AH$6,LOOKUP($X529,$AF$7:$AF$25,$AH$7:$AH$25),IF($E529=$AI$6,LOOKUP($X529,$AF$7:$AF$25,$AI$7:$AI$25),IF($E529=$AJ$6,LOOKUP($X529,$AF$7:$AF$25,$AJ$7:$AJ$25),IF($E529=$BR$6,LOOKUP($X529,$AF$7:$AF$25,$BR$7:$BR$25),IF($E529=$BS$6,LOOKUP($X529,$AF$7:$AF$25,$BS$7:$BS$25),IF($E529=$BT$6,LOOKUP($X529,$AF$7:$AF$25,$BT$7:$BT$25),IF($E529=$BU$6,LOOKUP($X529,$AF$7:$AF$25,$BU$7:$BU$25),IF($E529=$BI$6,$BI$7,IF($E529=$AQ$6,LOOKUP($X529,$AF$7:$AF$25,$AQ$7:$AQ$25),IF($E529=$AR$6,LOOKUP($X529,$AF$7:$AF$25,$AR$7:$AR$25),IF($E529=$BV$6,LOOKUP($X529,$AF$7:$AF$25,$BV$7:$BV$25),IF($E529=$BW$6,LOOKUP($X529,$AF$7:$AF$25,$BW$7:$BW$25),IF($E529=$AU$6,LOOKUP($X529,$AF$7:$AF$25,$AU$7:$AU$25),IF($E529=$AV$6,LOOKUP($X529,$AF$7:$AF$25,$AV$7:$AV$25),IF($E529=$AK$6,LOOKUP($X529,$AF$7:$AF$25,$AK$7:$AK$25),IF($E529=$AL$6,LOOKUP($X529,$AF$7:$AF$25,$AL$7:$AL$25),IF($E529=$AM$6,LOOKUP($X529,$AF$7:$AF$25,$AM$7:$AM$25),IF($E529=$BJ$6,$BJ$7,IF($E529=#REF!,#REF!,IF($E529=$AN$6,$AN$7,IF($E529=$AW$6,LOOKUP($X529,$AF$7:$AF$25,$AW$7:$AW$25),IF($E529=$AX$6,LOOKUP($X529,$AF$7:$AF$25,$AX$7:$AX$25),IF($E529=$BD$6,$BD$7,IF($E529=$AY$6,LOOKUP($X529,$AF$7:$AF$25,$AY$7:$AY$25),IF($E529=$AZ$6,LOOKUP($X529,$AF$7:$AF$25,$AZ$7:$AZ$25),IF($E529=$BL$6,$BL$7,IF($E529=$AP$6,LOOKUP($X529,$AF$7:$AF$25,$AP$7:$AP$25),IF($E529=$BK$6,$BK$7,IF($E529=$CD$6,LOOKUP($X529,$AF$7:$AF$25,$CD$7:$CD$25),IF($E529=$BE$6,$BE$7,IF($E529=$BF$6,$BF$7,IF($E529=$BG$6,$BG$7,IF($E529=$CE$6,"based on duration",IF($E529=$CF$6,LOOKUP($X529,$AF$7:$AF$25,$CF$7:$CF$25),IF($E529=$CG$6,$CG$7,IF($E529=$CH$6,$CH$7,IF($E529=$CI$6,$CI$7,IF($E529=$BA$6,$BA$7,IF($E529=$BB$6,$BB$7,IF($E529=$BC$6,$BC$7,IF($E529=#REF!,#REF!,IF($E529=$CJ$6,$CJ$7,"TBD")))))))))))))))))))))))))))))))))))))))))))))</f>
        <v/>
      </c>
      <c r="AC529" s="15" t="str">
        <f t="shared" si="149"/>
        <v/>
      </c>
      <c r="AD529" s="15" t="str">
        <f>IF($G529="","",IF($G529=$CL$6,"",IF($G529=$AG$6,LOOKUP($Z529,$AF$7:$AF$25,$AG$7:$AG$25),IF($G529=$AH$6,LOOKUP($Z529,$AF$7:$AF$25,$AH$7:$AH$25),IF($G529=$AI$6,LOOKUP($Z529,$AF$7:$AF$25,$AI$7:$AI$25),IF($G529=$AJ$6,LOOKUP($Z529,$AF$7:$AF$25,$AJ$7:$AJ$25),IF($G529=$BR$6,LOOKUP($Z529,$AF$7:$AF$25,$BR$7:$BR$25),IF($G529=$BS$6,LOOKUP($Z529,$AF$7:$AF$25,$BS$7:$BS$25),IF($G529=$BT$6,LOOKUP($Z529,$AF$7:$AF$25,$BT$7:$BT$25),IF($G529=$BU$6,LOOKUP($Z529,$AF$7:$AF$25,$BU$7:$BU$25),IF($G529=$BI$6,$BI$7,IF($G529=$AQ$6,LOOKUP($Z529,$AF$7:$AF$25,$AQ$7:$AQ$25),IF($G529=$AR$6,LOOKUP($Z529,$AF$7:$AF$25,$AR$7:$AR$25),IF($G529=$BV$6,LOOKUP($Z529,$AF$7:$AF$25,$BV$7:$BV$25),IF($G529=$BW$6,LOOKUP($Z529,$AF$7:$AF$25,$BW$7:$BW$25),IF($G529=$AU$6,LOOKUP($Z529,$AF$7:$AF$25,$AU$7:$AU$25),IF($G529=$AV$6,LOOKUP($Z529,$AF$7:$AF$25,$AV$7:$AV$25),IF($G529=$AK$6,LOOKUP($Z529,$AF$7:$AF$25,$AK$7:$AK$25),IF($G529=$AL$6,LOOKUP($Z529,$AF$7:$AF$25,$AL$7:$AL$25),IF($G529=$AM$6,LOOKUP($Z529,$AF$7:$AF$25,$AM$7:$AM$25),IF($G529=$BJ$6,$BJ$7,IF($G529=#REF!,#REF!,IF($G529=$AN$6,$AN$7,IF($G529=$AW$6,LOOKUP($Z529,$AF$7:$AF$25,$AW$7:$AW$25),IF($G529=$AX$6,LOOKUP($Z529,$AF$7:$AF$25,$AX$7:$AX$25),IF($G529=$BD$6,$BD$7,IF($G529=$AY$6,LOOKUP($Z529,$AF$7:$AF$25,$AY$7:$AY$25),IF($G529=$AZ$6,LOOKUP($Z529,$AF$7:$AF$25,$AZ$7:$AZ$25),IF($G529=$BL$6,$BL$7,IF($G529=$AP$6,LOOKUP($Z529,$AF$7:$AF$25,$AP$7:$AP$25),IF($G529=$BK$6,$BK$7,IF($G529=$CD$6,LOOKUP($Z529,$AF$7:$AF$25,$CD$7:$CD$25),IF($G529=$BE$6,$BE$7,IF($G529=$BF$6,$BF$7,IF($G529=$BG$6,$BG$7,IF($G529=$CE$6,"based on duration",IF($G529=$CF$6,LOOKUP($Z529,$AF$7:$AF$25,$CF$7:$CF$25),IF($G529=$CG$6,$CG$7,IF($G529=$CH$6,$CH$7,IF($G529=$CI$6,$CI$7,IF($G529=$BA$6,$BA$7,IF($G529=$BB$6,$BB$7,IF($G529=$BC$6,$BC$7,IF($G529=#REF!,#REF!,IF($G529=$CJ$6,$CJ$7,"TBD")))))))))))))))))))))))))))))))))))))))))))))</f>
        <v/>
      </c>
      <c r="AE529" s="121"/>
      <c r="AF529" s="8"/>
      <c r="AG529" s="13"/>
      <c r="AH529" s="13"/>
      <c r="AI529" s="13"/>
      <c r="AJ529" s="13"/>
      <c r="AO529" s="13"/>
      <c r="BR529" s="13"/>
      <c r="BS529" s="122"/>
      <c r="BT529" s="122"/>
      <c r="BX529" s="13"/>
      <c r="BY529" s="122"/>
      <c r="BZ529" s="122"/>
      <c r="CO529" s="136"/>
      <c r="CP529" s="137"/>
    </row>
    <row r="530" spans="1:94" s="123" customFormat="1" x14ac:dyDescent="0.25">
      <c r="A530" s="118"/>
      <c r="B530" s="118"/>
      <c r="C530" s="118"/>
      <c r="D530" s="118"/>
      <c r="E530" s="118"/>
      <c r="F530" s="118"/>
      <c r="G530" s="118"/>
      <c r="H530" s="118"/>
      <c r="I530" s="18" t="str">
        <f t="shared" si="150"/>
        <v/>
      </c>
      <c r="J530" s="18" t="str">
        <f t="shared" si="151"/>
        <v/>
      </c>
      <c r="K530" s="118"/>
      <c r="L530" s="151"/>
      <c r="M530" s="151"/>
      <c r="N530" s="119"/>
      <c r="O530" s="120" t="str">
        <f t="shared" si="153"/>
        <v/>
      </c>
      <c r="P530" s="119"/>
      <c r="Q530" s="15" t="str">
        <f t="shared" si="154"/>
        <v/>
      </c>
      <c r="R530" s="15" t="str">
        <f>IF('2014 Quote Calculator'!$AB530="-","-",IF('2014 Quote Calculator'!$AB530="","",IF(OR('2014 Quote Calculator'!$E530=$CF$6,'2014 Quote Calculator'!$E530=$CG$6,'2014 Quote Calculator'!$E530=$CH$6,'2014 Quote Calculator'!$E530=$CI$6),'2014 Quote Calculator'!$AB530,(1-$L530)*'2014 Quote Calculator'!$AB530)))</f>
        <v/>
      </c>
      <c r="S530" s="15" t="str">
        <f t="shared" si="147"/>
        <v/>
      </c>
      <c r="T530" s="15" t="str">
        <f>IF('2014 Quote Calculator'!$AD530="-","-",IF('2014 Quote Calculator'!$AD530="","",IF(OR('2014 Quote Calculator'!$G530=$CF$6,'2014 Quote Calculator'!$G530=$CG$6,'2014 Quote Calculator'!$G530=$CH$6,'2014 Quote Calculator'!$G530=$CI$6),'2014 Quote Calculator'!$AD530,(1-$L530)*'2014 Quote Calculator'!$AD530)))</f>
        <v/>
      </c>
      <c r="U530" s="15" t="str">
        <f t="shared" si="141"/>
        <v/>
      </c>
      <c r="V530" s="119"/>
      <c r="W530" s="18" t="str">
        <f t="shared" si="152"/>
        <v/>
      </c>
      <c r="X530" s="18" t="str">
        <f t="shared" si="148"/>
        <v/>
      </c>
      <c r="Y530" s="18"/>
      <c r="Z530" s="18"/>
      <c r="AA530" s="18" t="str">
        <f t="shared" si="146"/>
        <v/>
      </c>
      <c r="AB530" s="15" t="str">
        <f>IF($E530="","",IF($E530=$CL$6,"",IF($E530=$AG$6,LOOKUP($X530,$AF$7:$AF$25,$AG$7:$AG$25),IF($E530=$AH$6,LOOKUP($X530,$AF$7:$AF$25,$AH$7:$AH$25),IF($E530=$AI$6,LOOKUP($X530,$AF$7:$AF$25,$AI$7:$AI$25),IF($E530=$AJ$6,LOOKUP($X530,$AF$7:$AF$25,$AJ$7:$AJ$25),IF($E530=$BR$6,LOOKUP($X530,$AF$7:$AF$25,$BR$7:$BR$25),IF($E530=$BS$6,LOOKUP($X530,$AF$7:$AF$25,$BS$7:$BS$25),IF($E530=$BT$6,LOOKUP($X530,$AF$7:$AF$25,$BT$7:$BT$25),IF($E530=$BU$6,LOOKUP($X530,$AF$7:$AF$25,$BU$7:$BU$25),IF($E530=$BI$6,$BI$7,IF($E530=$AQ$6,LOOKUP($X530,$AF$7:$AF$25,$AQ$7:$AQ$25),IF($E530=$AR$6,LOOKUP($X530,$AF$7:$AF$25,$AR$7:$AR$25),IF($E530=$BV$6,LOOKUP($X530,$AF$7:$AF$25,$BV$7:$BV$25),IF($E530=$BW$6,LOOKUP($X530,$AF$7:$AF$25,$BW$7:$BW$25),IF($E530=$AU$6,LOOKUP($X530,$AF$7:$AF$25,$AU$7:$AU$25),IF($E530=$AV$6,LOOKUP($X530,$AF$7:$AF$25,$AV$7:$AV$25),IF($E530=$AK$6,LOOKUP($X530,$AF$7:$AF$25,$AK$7:$AK$25),IF($E530=$AL$6,LOOKUP($X530,$AF$7:$AF$25,$AL$7:$AL$25),IF($E530=$AM$6,LOOKUP($X530,$AF$7:$AF$25,$AM$7:$AM$25),IF($E530=$BJ$6,$BJ$7,IF($E530=#REF!,#REF!,IF($E530=$AN$6,$AN$7,IF($E530=$AW$6,LOOKUP($X530,$AF$7:$AF$25,$AW$7:$AW$25),IF($E530=$AX$6,LOOKUP($X530,$AF$7:$AF$25,$AX$7:$AX$25),IF($E530=$BD$6,$BD$7,IF($E530=$AY$6,LOOKUP($X530,$AF$7:$AF$25,$AY$7:$AY$25),IF($E530=$AZ$6,LOOKUP($X530,$AF$7:$AF$25,$AZ$7:$AZ$25),IF($E530=$BL$6,$BL$7,IF($E530=$AP$6,LOOKUP($X530,$AF$7:$AF$25,$AP$7:$AP$25),IF($E530=$BK$6,$BK$7,IF($E530=$CD$6,LOOKUP($X530,$AF$7:$AF$25,$CD$7:$CD$25),IF($E530=$BE$6,$BE$7,IF($E530=$BF$6,$BF$7,IF($E530=$BG$6,$BG$7,IF($E530=$CE$6,"based on duration",IF($E530=$CF$6,LOOKUP($X530,$AF$7:$AF$25,$CF$7:$CF$25),IF($E530=$CG$6,$CG$7,IF($E530=$CH$6,$CH$7,IF($E530=$CI$6,$CI$7,IF($E530=$BA$6,$BA$7,IF($E530=$BB$6,$BB$7,IF($E530=$BC$6,$BC$7,IF($E530=#REF!,#REF!,IF($E530=$CJ$6,$CJ$7,"TBD")))))))))))))))))))))))))))))))))))))))))))))</f>
        <v/>
      </c>
      <c r="AC530" s="15" t="str">
        <f t="shared" si="149"/>
        <v/>
      </c>
      <c r="AD530" s="15" t="str">
        <f>IF($G530="","",IF($G530=$CL$6,"",IF($G530=$AG$6,LOOKUP($Z530,$AF$7:$AF$25,$AG$7:$AG$25),IF($G530=$AH$6,LOOKUP($Z530,$AF$7:$AF$25,$AH$7:$AH$25),IF($G530=$AI$6,LOOKUP($Z530,$AF$7:$AF$25,$AI$7:$AI$25),IF($G530=$AJ$6,LOOKUP($Z530,$AF$7:$AF$25,$AJ$7:$AJ$25),IF($G530=$BR$6,LOOKUP($Z530,$AF$7:$AF$25,$BR$7:$BR$25),IF($G530=$BS$6,LOOKUP($Z530,$AF$7:$AF$25,$BS$7:$BS$25),IF($G530=$BT$6,LOOKUP($Z530,$AF$7:$AF$25,$BT$7:$BT$25),IF($G530=$BU$6,LOOKUP($Z530,$AF$7:$AF$25,$BU$7:$BU$25),IF($G530=$BI$6,$BI$7,IF($G530=$AQ$6,LOOKUP($Z530,$AF$7:$AF$25,$AQ$7:$AQ$25),IF($G530=$AR$6,LOOKUP($Z530,$AF$7:$AF$25,$AR$7:$AR$25),IF($G530=$BV$6,LOOKUP($Z530,$AF$7:$AF$25,$BV$7:$BV$25),IF($G530=$BW$6,LOOKUP($Z530,$AF$7:$AF$25,$BW$7:$BW$25),IF($G530=$AU$6,LOOKUP($Z530,$AF$7:$AF$25,$AU$7:$AU$25),IF($G530=$AV$6,LOOKUP($Z530,$AF$7:$AF$25,$AV$7:$AV$25),IF($G530=$AK$6,LOOKUP($Z530,$AF$7:$AF$25,$AK$7:$AK$25),IF($G530=$AL$6,LOOKUP($Z530,$AF$7:$AF$25,$AL$7:$AL$25),IF($G530=$AM$6,LOOKUP($Z530,$AF$7:$AF$25,$AM$7:$AM$25),IF($G530=$BJ$6,$BJ$7,IF($G530=#REF!,#REF!,IF($G530=$AN$6,$AN$7,IF($G530=$AW$6,LOOKUP($Z530,$AF$7:$AF$25,$AW$7:$AW$25),IF($G530=$AX$6,LOOKUP($Z530,$AF$7:$AF$25,$AX$7:$AX$25),IF($G530=$BD$6,$BD$7,IF($G530=$AY$6,LOOKUP($Z530,$AF$7:$AF$25,$AY$7:$AY$25),IF($G530=$AZ$6,LOOKUP($Z530,$AF$7:$AF$25,$AZ$7:$AZ$25),IF($G530=$BL$6,$BL$7,IF($G530=$AP$6,LOOKUP($Z530,$AF$7:$AF$25,$AP$7:$AP$25),IF($G530=$BK$6,$BK$7,IF($G530=$CD$6,LOOKUP($Z530,$AF$7:$AF$25,$CD$7:$CD$25),IF($G530=$BE$6,$BE$7,IF($G530=$BF$6,$BF$7,IF($G530=$BG$6,$BG$7,IF($G530=$CE$6,"based on duration",IF($G530=$CF$6,LOOKUP($Z530,$AF$7:$AF$25,$CF$7:$CF$25),IF($G530=$CG$6,$CG$7,IF($G530=$CH$6,$CH$7,IF($G530=$CI$6,$CI$7,IF($G530=$BA$6,$BA$7,IF($G530=$BB$6,$BB$7,IF($G530=$BC$6,$BC$7,IF($G530=#REF!,#REF!,IF($G530=$CJ$6,$CJ$7,"TBD")))))))))))))))))))))))))))))))))))))))))))))</f>
        <v/>
      </c>
      <c r="AE530" s="121"/>
      <c r="AF530" s="8"/>
      <c r="AG530" s="13"/>
      <c r="AH530" s="13"/>
      <c r="AI530" s="13"/>
      <c r="AJ530" s="13"/>
      <c r="AO530" s="13"/>
      <c r="BR530" s="13"/>
      <c r="BS530" s="122"/>
      <c r="BT530" s="122"/>
      <c r="BX530" s="13"/>
      <c r="BY530" s="122"/>
      <c r="BZ530" s="122"/>
      <c r="CO530" s="136"/>
      <c r="CP530" s="137"/>
    </row>
    <row r="531" spans="1:94" s="123" customFormat="1" x14ac:dyDescent="0.25">
      <c r="A531" s="118"/>
      <c r="B531" s="118"/>
      <c r="C531" s="118"/>
      <c r="D531" s="118"/>
      <c r="E531" s="118"/>
      <c r="F531" s="118"/>
      <c r="G531" s="118"/>
      <c r="H531" s="118"/>
      <c r="I531" s="18" t="str">
        <f t="shared" si="150"/>
        <v/>
      </c>
      <c r="J531" s="18" t="str">
        <f t="shared" si="151"/>
        <v/>
      </c>
      <c r="K531" s="118"/>
      <c r="L531" s="151"/>
      <c r="M531" s="151"/>
      <c r="N531" s="119"/>
      <c r="O531" s="120" t="str">
        <f t="shared" si="153"/>
        <v/>
      </c>
      <c r="P531" s="119"/>
      <c r="Q531" s="15" t="str">
        <f t="shared" si="154"/>
        <v/>
      </c>
      <c r="R531" s="15" t="str">
        <f>IF('2014 Quote Calculator'!$AB531="-","-",IF('2014 Quote Calculator'!$AB531="","",IF(OR('2014 Quote Calculator'!$E531=$CF$6,'2014 Quote Calculator'!$E531=$CG$6,'2014 Quote Calculator'!$E531=$CH$6,'2014 Quote Calculator'!$E531=$CI$6),'2014 Quote Calculator'!$AB531,(1-$L531)*'2014 Quote Calculator'!$AB531)))</f>
        <v/>
      </c>
      <c r="S531" s="15" t="str">
        <f t="shared" si="147"/>
        <v/>
      </c>
      <c r="T531" s="15" t="str">
        <f>IF('2014 Quote Calculator'!$AD531="-","-",IF('2014 Quote Calculator'!$AD531="","",IF(OR('2014 Quote Calculator'!$G531=$CF$6,'2014 Quote Calculator'!$G531=$CG$6,'2014 Quote Calculator'!$G531=$CH$6,'2014 Quote Calculator'!$G531=$CI$6),'2014 Quote Calculator'!$AD531,(1-$L531)*'2014 Quote Calculator'!$AD531)))</f>
        <v/>
      </c>
      <c r="U531" s="15" t="str">
        <f t="shared" si="141"/>
        <v/>
      </c>
      <c r="V531" s="119"/>
      <c r="W531" s="18" t="str">
        <f t="shared" si="152"/>
        <v/>
      </c>
      <c r="X531" s="18" t="str">
        <f t="shared" si="148"/>
        <v/>
      </c>
      <c r="Y531" s="18"/>
      <c r="Z531" s="18"/>
      <c r="AA531" s="18" t="str">
        <f t="shared" si="146"/>
        <v/>
      </c>
      <c r="AB531" s="15" t="str">
        <f>IF($E531="","",IF($E531=$CL$6,"",IF($E531=$AG$6,LOOKUP($X531,$AF$7:$AF$25,$AG$7:$AG$25),IF($E531=$AH$6,LOOKUP($X531,$AF$7:$AF$25,$AH$7:$AH$25),IF($E531=$AI$6,LOOKUP($X531,$AF$7:$AF$25,$AI$7:$AI$25),IF($E531=$AJ$6,LOOKUP($X531,$AF$7:$AF$25,$AJ$7:$AJ$25),IF($E531=$BR$6,LOOKUP($X531,$AF$7:$AF$25,$BR$7:$BR$25),IF($E531=$BS$6,LOOKUP($X531,$AF$7:$AF$25,$BS$7:$BS$25),IF($E531=$BT$6,LOOKUP($X531,$AF$7:$AF$25,$BT$7:$BT$25),IF($E531=$BU$6,LOOKUP($X531,$AF$7:$AF$25,$BU$7:$BU$25),IF($E531=$BI$6,$BI$7,IF($E531=$AQ$6,LOOKUP($X531,$AF$7:$AF$25,$AQ$7:$AQ$25),IF($E531=$AR$6,LOOKUP($X531,$AF$7:$AF$25,$AR$7:$AR$25),IF($E531=$BV$6,LOOKUP($X531,$AF$7:$AF$25,$BV$7:$BV$25),IF($E531=$BW$6,LOOKUP($X531,$AF$7:$AF$25,$BW$7:$BW$25),IF($E531=$AU$6,LOOKUP($X531,$AF$7:$AF$25,$AU$7:$AU$25),IF($E531=$AV$6,LOOKUP($X531,$AF$7:$AF$25,$AV$7:$AV$25),IF($E531=$AK$6,LOOKUP($X531,$AF$7:$AF$25,$AK$7:$AK$25),IF($E531=$AL$6,LOOKUP($X531,$AF$7:$AF$25,$AL$7:$AL$25),IF($E531=$AM$6,LOOKUP($X531,$AF$7:$AF$25,$AM$7:$AM$25),IF($E531=$BJ$6,$BJ$7,IF($E531=#REF!,#REF!,IF($E531=$AN$6,$AN$7,IF($E531=$AW$6,LOOKUP($X531,$AF$7:$AF$25,$AW$7:$AW$25),IF($E531=$AX$6,LOOKUP($X531,$AF$7:$AF$25,$AX$7:$AX$25),IF($E531=$BD$6,$BD$7,IF($E531=$AY$6,LOOKUP($X531,$AF$7:$AF$25,$AY$7:$AY$25),IF($E531=$AZ$6,LOOKUP($X531,$AF$7:$AF$25,$AZ$7:$AZ$25),IF($E531=$BL$6,$BL$7,IF($E531=$AP$6,LOOKUP($X531,$AF$7:$AF$25,$AP$7:$AP$25),IF($E531=$BK$6,$BK$7,IF($E531=$CD$6,LOOKUP($X531,$AF$7:$AF$25,$CD$7:$CD$25),IF($E531=$BE$6,$BE$7,IF($E531=$BF$6,$BF$7,IF($E531=$BG$6,$BG$7,IF($E531=$CE$6,"based on duration",IF($E531=$CF$6,LOOKUP($X531,$AF$7:$AF$25,$CF$7:$CF$25),IF($E531=$CG$6,$CG$7,IF($E531=$CH$6,$CH$7,IF($E531=$CI$6,$CI$7,IF($E531=$BA$6,$BA$7,IF($E531=$BB$6,$BB$7,IF($E531=$BC$6,$BC$7,IF($E531=#REF!,#REF!,IF($E531=$CJ$6,$CJ$7,"TBD")))))))))))))))))))))))))))))))))))))))))))))</f>
        <v/>
      </c>
      <c r="AC531" s="15" t="str">
        <f t="shared" si="149"/>
        <v/>
      </c>
      <c r="AD531" s="15" t="str">
        <f>IF($G531="","",IF($G531=$CL$6,"",IF($G531=$AG$6,LOOKUP($Z531,$AF$7:$AF$25,$AG$7:$AG$25),IF($G531=$AH$6,LOOKUP($Z531,$AF$7:$AF$25,$AH$7:$AH$25),IF($G531=$AI$6,LOOKUP($Z531,$AF$7:$AF$25,$AI$7:$AI$25),IF($G531=$AJ$6,LOOKUP($Z531,$AF$7:$AF$25,$AJ$7:$AJ$25),IF($G531=$BR$6,LOOKUP($Z531,$AF$7:$AF$25,$BR$7:$BR$25),IF($G531=$BS$6,LOOKUP($Z531,$AF$7:$AF$25,$BS$7:$BS$25),IF($G531=$BT$6,LOOKUP($Z531,$AF$7:$AF$25,$BT$7:$BT$25),IF($G531=$BU$6,LOOKUP($Z531,$AF$7:$AF$25,$BU$7:$BU$25),IF($G531=$BI$6,$BI$7,IF($G531=$AQ$6,LOOKUP($Z531,$AF$7:$AF$25,$AQ$7:$AQ$25),IF($G531=$AR$6,LOOKUP($Z531,$AF$7:$AF$25,$AR$7:$AR$25),IF($G531=$BV$6,LOOKUP($Z531,$AF$7:$AF$25,$BV$7:$BV$25),IF($G531=$BW$6,LOOKUP($Z531,$AF$7:$AF$25,$BW$7:$BW$25),IF($G531=$AU$6,LOOKUP($Z531,$AF$7:$AF$25,$AU$7:$AU$25),IF($G531=$AV$6,LOOKUP($Z531,$AF$7:$AF$25,$AV$7:$AV$25),IF($G531=$AK$6,LOOKUP($Z531,$AF$7:$AF$25,$AK$7:$AK$25),IF($G531=$AL$6,LOOKUP($Z531,$AF$7:$AF$25,$AL$7:$AL$25),IF($G531=$AM$6,LOOKUP($Z531,$AF$7:$AF$25,$AM$7:$AM$25),IF($G531=$BJ$6,$BJ$7,IF($G531=#REF!,#REF!,IF($G531=$AN$6,$AN$7,IF($G531=$AW$6,LOOKUP($Z531,$AF$7:$AF$25,$AW$7:$AW$25),IF($G531=$AX$6,LOOKUP($Z531,$AF$7:$AF$25,$AX$7:$AX$25),IF($G531=$BD$6,$BD$7,IF($G531=$AY$6,LOOKUP($Z531,$AF$7:$AF$25,$AY$7:$AY$25),IF($G531=$AZ$6,LOOKUP($Z531,$AF$7:$AF$25,$AZ$7:$AZ$25),IF($G531=$BL$6,$BL$7,IF($G531=$AP$6,LOOKUP($Z531,$AF$7:$AF$25,$AP$7:$AP$25),IF($G531=$BK$6,$BK$7,IF($G531=$CD$6,LOOKUP($Z531,$AF$7:$AF$25,$CD$7:$CD$25),IF($G531=$BE$6,$BE$7,IF($G531=$BF$6,$BF$7,IF($G531=$BG$6,$BG$7,IF($G531=$CE$6,"based on duration",IF($G531=$CF$6,LOOKUP($Z531,$AF$7:$AF$25,$CF$7:$CF$25),IF($G531=$CG$6,$CG$7,IF($G531=$CH$6,$CH$7,IF($G531=$CI$6,$CI$7,IF($G531=$BA$6,$BA$7,IF($G531=$BB$6,$BB$7,IF($G531=$BC$6,$BC$7,IF($G531=#REF!,#REF!,IF($G531=$CJ$6,$CJ$7,"TBD")))))))))))))))))))))))))))))))))))))))))))))</f>
        <v/>
      </c>
      <c r="AE531" s="121"/>
      <c r="AF531" s="8"/>
      <c r="AG531" s="13"/>
      <c r="AH531" s="13"/>
      <c r="AI531" s="13"/>
      <c r="AJ531" s="13"/>
      <c r="AO531" s="13"/>
      <c r="BR531" s="13"/>
      <c r="BS531" s="122"/>
      <c r="BT531" s="122"/>
      <c r="BX531" s="13"/>
      <c r="BY531" s="122"/>
      <c r="BZ531" s="122"/>
      <c r="CO531" s="136"/>
      <c r="CP531" s="137"/>
    </row>
    <row r="532" spans="1:94" s="123" customFormat="1" x14ac:dyDescent="0.25">
      <c r="A532" s="118"/>
      <c r="B532" s="118"/>
      <c r="C532" s="118"/>
      <c r="D532" s="118"/>
      <c r="E532" s="118"/>
      <c r="F532" s="118"/>
      <c r="G532" s="118"/>
      <c r="H532" s="118"/>
      <c r="I532" s="18" t="str">
        <f t="shared" si="150"/>
        <v/>
      </c>
      <c r="J532" s="18" t="str">
        <f t="shared" si="151"/>
        <v/>
      </c>
      <c r="K532" s="118"/>
      <c r="L532" s="151"/>
      <c r="M532" s="151"/>
      <c r="N532" s="119"/>
      <c r="O532" s="120" t="str">
        <f t="shared" si="153"/>
        <v/>
      </c>
      <c r="P532" s="119"/>
      <c r="Q532" s="15" t="str">
        <f t="shared" si="154"/>
        <v/>
      </c>
      <c r="R532" s="15" t="str">
        <f>IF('2014 Quote Calculator'!$AB532="-","-",IF('2014 Quote Calculator'!$AB532="","",IF(OR('2014 Quote Calculator'!$E532=$CF$6,'2014 Quote Calculator'!$E532=$CG$6,'2014 Quote Calculator'!$E532=$CH$6,'2014 Quote Calculator'!$E532=$CI$6),'2014 Quote Calculator'!$AB532,(1-$L532)*'2014 Quote Calculator'!$AB532)))</f>
        <v/>
      </c>
      <c r="S532" s="15" t="str">
        <f t="shared" si="147"/>
        <v/>
      </c>
      <c r="T532" s="15" t="str">
        <f>IF('2014 Quote Calculator'!$AD532="-","-",IF('2014 Quote Calculator'!$AD532="","",IF(OR('2014 Quote Calculator'!$G532=$CF$6,'2014 Quote Calculator'!$G532=$CG$6,'2014 Quote Calculator'!$G532=$CH$6,'2014 Quote Calculator'!$G532=$CI$6),'2014 Quote Calculator'!$AD532,(1-$L532)*'2014 Quote Calculator'!$AD532)))</f>
        <v/>
      </c>
      <c r="U532" s="15" t="str">
        <f t="shared" si="141"/>
        <v/>
      </c>
      <c r="V532" s="119"/>
      <c r="W532" s="18" t="str">
        <f t="shared" si="152"/>
        <v/>
      </c>
      <c r="X532" s="18" t="str">
        <f t="shared" si="148"/>
        <v/>
      </c>
      <c r="Y532" s="18"/>
      <c r="Z532" s="18"/>
      <c r="AA532" s="18" t="str">
        <f t="shared" si="146"/>
        <v/>
      </c>
      <c r="AB532" s="15" t="str">
        <f>IF($E532="","",IF($E532=$CL$6,"",IF($E532=$AG$6,LOOKUP($X532,$AF$7:$AF$25,$AG$7:$AG$25),IF($E532=$AH$6,LOOKUP($X532,$AF$7:$AF$25,$AH$7:$AH$25),IF($E532=$AI$6,LOOKUP($X532,$AF$7:$AF$25,$AI$7:$AI$25),IF($E532=$AJ$6,LOOKUP($X532,$AF$7:$AF$25,$AJ$7:$AJ$25),IF($E532=$BR$6,LOOKUP($X532,$AF$7:$AF$25,$BR$7:$BR$25),IF($E532=$BS$6,LOOKUP($X532,$AF$7:$AF$25,$BS$7:$BS$25),IF($E532=$BT$6,LOOKUP($X532,$AF$7:$AF$25,$BT$7:$BT$25),IF($E532=$BU$6,LOOKUP($X532,$AF$7:$AF$25,$BU$7:$BU$25),IF($E532=$BI$6,$BI$7,IF($E532=$AQ$6,LOOKUP($X532,$AF$7:$AF$25,$AQ$7:$AQ$25),IF($E532=$AR$6,LOOKUP($X532,$AF$7:$AF$25,$AR$7:$AR$25),IF($E532=$BV$6,LOOKUP($X532,$AF$7:$AF$25,$BV$7:$BV$25),IF($E532=$BW$6,LOOKUP($X532,$AF$7:$AF$25,$BW$7:$BW$25),IF($E532=$AU$6,LOOKUP($X532,$AF$7:$AF$25,$AU$7:$AU$25),IF($E532=$AV$6,LOOKUP($X532,$AF$7:$AF$25,$AV$7:$AV$25),IF($E532=$AK$6,LOOKUP($X532,$AF$7:$AF$25,$AK$7:$AK$25),IF($E532=$AL$6,LOOKUP($X532,$AF$7:$AF$25,$AL$7:$AL$25),IF($E532=$AM$6,LOOKUP($X532,$AF$7:$AF$25,$AM$7:$AM$25),IF($E532=$BJ$6,$BJ$7,IF($E532=#REF!,#REF!,IF($E532=$AN$6,$AN$7,IF($E532=$AW$6,LOOKUP($X532,$AF$7:$AF$25,$AW$7:$AW$25),IF($E532=$AX$6,LOOKUP($X532,$AF$7:$AF$25,$AX$7:$AX$25),IF($E532=$BD$6,$BD$7,IF($E532=$AY$6,LOOKUP($X532,$AF$7:$AF$25,$AY$7:$AY$25),IF($E532=$AZ$6,LOOKUP($X532,$AF$7:$AF$25,$AZ$7:$AZ$25),IF($E532=$BL$6,$BL$7,IF($E532=$AP$6,LOOKUP($X532,$AF$7:$AF$25,$AP$7:$AP$25),IF($E532=$BK$6,$BK$7,IF($E532=$CD$6,LOOKUP($X532,$AF$7:$AF$25,$CD$7:$CD$25),IF($E532=$BE$6,$BE$7,IF($E532=$BF$6,$BF$7,IF($E532=$BG$6,$BG$7,IF($E532=$CE$6,"based on duration",IF($E532=$CF$6,LOOKUP($X532,$AF$7:$AF$25,$CF$7:$CF$25),IF($E532=$CG$6,$CG$7,IF($E532=$CH$6,$CH$7,IF($E532=$CI$6,$CI$7,IF($E532=$BA$6,$BA$7,IF($E532=$BB$6,$BB$7,IF($E532=$BC$6,$BC$7,IF($E532=#REF!,#REF!,IF($E532=$CJ$6,$CJ$7,"TBD")))))))))))))))))))))))))))))))))))))))))))))</f>
        <v/>
      </c>
      <c r="AC532" s="15" t="str">
        <f t="shared" si="149"/>
        <v/>
      </c>
      <c r="AD532" s="15" t="str">
        <f>IF($G532="","",IF($G532=$CL$6,"",IF($G532=$AG$6,LOOKUP($Z532,$AF$7:$AF$25,$AG$7:$AG$25),IF($G532=$AH$6,LOOKUP($Z532,$AF$7:$AF$25,$AH$7:$AH$25),IF($G532=$AI$6,LOOKUP($Z532,$AF$7:$AF$25,$AI$7:$AI$25),IF($G532=$AJ$6,LOOKUP($Z532,$AF$7:$AF$25,$AJ$7:$AJ$25),IF($G532=$BR$6,LOOKUP($Z532,$AF$7:$AF$25,$BR$7:$BR$25),IF($G532=$BS$6,LOOKUP($Z532,$AF$7:$AF$25,$BS$7:$BS$25),IF($G532=$BT$6,LOOKUP($Z532,$AF$7:$AF$25,$BT$7:$BT$25),IF($G532=$BU$6,LOOKUP($Z532,$AF$7:$AF$25,$BU$7:$BU$25),IF($G532=$BI$6,$BI$7,IF($G532=$AQ$6,LOOKUP($Z532,$AF$7:$AF$25,$AQ$7:$AQ$25),IF($G532=$AR$6,LOOKUP($Z532,$AF$7:$AF$25,$AR$7:$AR$25),IF($G532=$BV$6,LOOKUP($Z532,$AF$7:$AF$25,$BV$7:$BV$25),IF($G532=$BW$6,LOOKUP($Z532,$AF$7:$AF$25,$BW$7:$BW$25),IF($G532=$AU$6,LOOKUP($Z532,$AF$7:$AF$25,$AU$7:$AU$25),IF($G532=$AV$6,LOOKUP($Z532,$AF$7:$AF$25,$AV$7:$AV$25),IF($G532=$AK$6,LOOKUP($Z532,$AF$7:$AF$25,$AK$7:$AK$25),IF($G532=$AL$6,LOOKUP($Z532,$AF$7:$AF$25,$AL$7:$AL$25),IF($G532=$AM$6,LOOKUP($Z532,$AF$7:$AF$25,$AM$7:$AM$25),IF($G532=$BJ$6,$BJ$7,IF($G532=#REF!,#REF!,IF($G532=$AN$6,$AN$7,IF($G532=$AW$6,LOOKUP($Z532,$AF$7:$AF$25,$AW$7:$AW$25),IF($G532=$AX$6,LOOKUP($Z532,$AF$7:$AF$25,$AX$7:$AX$25),IF($G532=$BD$6,$BD$7,IF($G532=$AY$6,LOOKUP($Z532,$AF$7:$AF$25,$AY$7:$AY$25),IF($G532=$AZ$6,LOOKUP($Z532,$AF$7:$AF$25,$AZ$7:$AZ$25),IF($G532=$BL$6,$BL$7,IF($G532=$AP$6,LOOKUP($Z532,$AF$7:$AF$25,$AP$7:$AP$25),IF($G532=$BK$6,$BK$7,IF($G532=$CD$6,LOOKUP($Z532,$AF$7:$AF$25,$CD$7:$CD$25),IF($G532=$BE$6,$BE$7,IF($G532=$BF$6,$BF$7,IF($G532=$BG$6,$BG$7,IF($G532=$CE$6,"based on duration",IF($G532=$CF$6,LOOKUP($Z532,$AF$7:$AF$25,$CF$7:$CF$25),IF($G532=$CG$6,$CG$7,IF($G532=$CH$6,$CH$7,IF($G532=$CI$6,$CI$7,IF($G532=$BA$6,$BA$7,IF($G532=$BB$6,$BB$7,IF($G532=$BC$6,$BC$7,IF($G532=#REF!,#REF!,IF($G532=$CJ$6,$CJ$7,"TBD")))))))))))))))))))))))))))))))))))))))))))))</f>
        <v/>
      </c>
      <c r="AE532" s="121"/>
      <c r="AF532" s="8"/>
      <c r="AG532" s="13"/>
      <c r="AH532" s="13"/>
      <c r="AI532" s="13"/>
      <c r="AJ532" s="13"/>
      <c r="AO532" s="13"/>
      <c r="BR532" s="13"/>
      <c r="BS532" s="122"/>
      <c r="BT532" s="122"/>
      <c r="BX532" s="13"/>
      <c r="BY532" s="122"/>
      <c r="BZ532" s="122"/>
      <c r="CO532" s="136"/>
      <c r="CP532" s="137"/>
    </row>
    <row r="533" spans="1:94" s="123" customFormat="1" x14ac:dyDescent="0.25">
      <c r="A533" s="118"/>
      <c r="B533" s="118"/>
      <c r="C533" s="118"/>
      <c r="D533" s="118"/>
      <c r="E533" s="118"/>
      <c r="F533" s="118"/>
      <c r="G533" s="118"/>
      <c r="H533" s="118"/>
      <c r="I533" s="18" t="str">
        <f t="shared" si="150"/>
        <v/>
      </c>
      <c r="J533" s="18" t="str">
        <f t="shared" si="151"/>
        <v/>
      </c>
      <c r="K533" s="118"/>
      <c r="L533" s="151"/>
      <c r="M533" s="151"/>
      <c r="N533" s="119"/>
      <c r="O533" s="120" t="str">
        <f t="shared" si="153"/>
        <v/>
      </c>
      <c r="P533" s="119"/>
      <c r="Q533" s="15" t="str">
        <f t="shared" si="154"/>
        <v/>
      </c>
      <c r="R533" s="15" t="str">
        <f>IF('2014 Quote Calculator'!$AB533="-","-",IF('2014 Quote Calculator'!$AB533="","",IF(OR('2014 Quote Calculator'!$E533=$CF$6,'2014 Quote Calculator'!$E533=$CG$6,'2014 Quote Calculator'!$E533=$CH$6,'2014 Quote Calculator'!$E533=$CI$6),'2014 Quote Calculator'!$AB533,(1-$L533)*'2014 Quote Calculator'!$AB533)))</f>
        <v/>
      </c>
      <c r="S533" s="15" t="str">
        <f t="shared" si="147"/>
        <v/>
      </c>
      <c r="T533" s="15" t="str">
        <f>IF('2014 Quote Calculator'!$AD533="-","-",IF('2014 Quote Calculator'!$AD533="","",IF(OR('2014 Quote Calculator'!$G533=$CF$6,'2014 Quote Calculator'!$G533=$CG$6,'2014 Quote Calculator'!$G533=$CH$6,'2014 Quote Calculator'!$G533=$CI$6),'2014 Quote Calculator'!$AD533,(1-$L533)*'2014 Quote Calculator'!$AD533)))</f>
        <v/>
      </c>
      <c r="U533" s="15" t="str">
        <f t="shared" ref="U533:U596" si="155">IF(OR($K533=$CK$6,$K533=$CL$6,$K533=$CM$6,$K533=$CN$6),IF($K533=$CK$6,$CK$7,IF($K533=$CL$6,$CL$7,IF($K533=$CM$6,$CM$7,IF($K533=$CN$6,$CN$7,))))*$AA533*(1-$L533),"")</f>
        <v/>
      </c>
      <c r="V533" s="119"/>
      <c r="W533" s="18" t="str">
        <f t="shared" si="152"/>
        <v/>
      </c>
      <c r="X533" s="18" t="str">
        <f t="shared" si="148"/>
        <v/>
      </c>
      <c r="Y533" s="18"/>
      <c r="Z533" s="18"/>
      <c r="AA533" s="18" t="str">
        <f t="shared" si="146"/>
        <v/>
      </c>
      <c r="AB533" s="15" t="str">
        <f>IF($E533="","",IF($E533=$CL$6,"",IF($E533=$AG$6,LOOKUP($X533,$AF$7:$AF$25,$AG$7:$AG$25),IF($E533=$AH$6,LOOKUP($X533,$AF$7:$AF$25,$AH$7:$AH$25),IF($E533=$AI$6,LOOKUP($X533,$AF$7:$AF$25,$AI$7:$AI$25),IF($E533=$AJ$6,LOOKUP($X533,$AF$7:$AF$25,$AJ$7:$AJ$25),IF($E533=$BR$6,LOOKUP($X533,$AF$7:$AF$25,$BR$7:$BR$25),IF($E533=$BS$6,LOOKUP($X533,$AF$7:$AF$25,$BS$7:$BS$25),IF($E533=$BT$6,LOOKUP($X533,$AF$7:$AF$25,$BT$7:$BT$25),IF($E533=$BU$6,LOOKUP($X533,$AF$7:$AF$25,$BU$7:$BU$25),IF($E533=$BI$6,$BI$7,IF($E533=$AQ$6,LOOKUP($X533,$AF$7:$AF$25,$AQ$7:$AQ$25),IF($E533=$AR$6,LOOKUP($X533,$AF$7:$AF$25,$AR$7:$AR$25),IF($E533=$BV$6,LOOKUP($X533,$AF$7:$AF$25,$BV$7:$BV$25),IF($E533=$BW$6,LOOKUP($X533,$AF$7:$AF$25,$BW$7:$BW$25),IF($E533=$AU$6,LOOKUP($X533,$AF$7:$AF$25,$AU$7:$AU$25),IF($E533=$AV$6,LOOKUP($X533,$AF$7:$AF$25,$AV$7:$AV$25),IF($E533=$AK$6,LOOKUP($X533,$AF$7:$AF$25,$AK$7:$AK$25),IF($E533=$AL$6,LOOKUP($X533,$AF$7:$AF$25,$AL$7:$AL$25),IF($E533=$AM$6,LOOKUP($X533,$AF$7:$AF$25,$AM$7:$AM$25),IF($E533=$BJ$6,$BJ$7,IF($E533=#REF!,#REF!,IF($E533=$AN$6,$AN$7,IF($E533=$AW$6,LOOKUP($X533,$AF$7:$AF$25,$AW$7:$AW$25),IF($E533=$AX$6,LOOKUP($X533,$AF$7:$AF$25,$AX$7:$AX$25),IF($E533=$BD$6,$BD$7,IF($E533=$AY$6,LOOKUP($X533,$AF$7:$AF$25,$AY$7:$AY$25),IF($E533=$AZ$6,LOOKUP($X533,$AF$7:$AF$25,$AZ$7:$AZ$25),IF($E533=$BL$6,$BL$7,IF($E533=$AP$6,LOOKUP($X533,$AF$7:$AF$25,$AP$7:$AP$25),IF($E533=$BK$6,$BK$7,IF($E533=$CD$6,LOOKUP($X533,$AF$7:$AF$25,$CD$7:$CD$25),IF($E533=$BE$6,$BE$7,IF($E533=$BF$6,$BF$7,IF($E533=$BG$6,$BG$7,IF($E533=$CE$6,"based on duration",IF($E533=$CF$6,LOOKUP($X533,$AF$7:$AF$25,$CF$7:$CF$25),IF($E533=$CG$6,$CG$7,IF($E533=$CH$6,$CH$7,IF($E533=$CI$6,$CI$7,IF($E533=$BA$6,$BA$7,IF($E533=$BB$6,$BB$7,IF($E533=$BC$6,$BC$7,IF($E533=#REF!,#REF!,IF($E533=$CJ$6,$CJ$7,"TBD")))))))))))))))))))))))))))))))))))))))))))))</f>
        <v/>
      </c>
      <c r="AC533" s="15" t="str">
        <f t="shared" si="149"/>
        <v/>
      </c>
      <c r="AD533" s="15" t="str">
        <f>IF($G533="","",IF($G533=$CL$6,"",IF($G533=$AG$6,LOOKUP($Z533,$AF$7:$AF$25,$AG$7:$AG$25),IF($G533=$AH$6,LOOKUP($Z533,$AF$7:$AF$25,$AH$7:$AH$25),IF($G533=$AI$6,LOOKUP($Z533,$AF$7:$AF$25,$AI$7:$AI$25),IF($G533=$AJ$6,LOOKUP($Z533,$AF$7:$AF$25,$AJ$7:$AJ$25),IF($G533=$BR$6,LOOKUP($Z533,$AF$7:$AF$25,$BR$7:$BR$25),IF($G533=$BS$6,LOOKUP($Z533,$AF$7:$AF$25,$BS$7:$BS$25),IF($G533=$BT$6,LOOKUP($Z533,$AF$7:$AF$25,$BT$7:$BT$25),IF($G533=$BU$6,LOOKUP($Z533,$AF$7:$AF$25,$BU$7:$BU$25),IF($G533=$BI$6,$BI$7,IF($G533=$AQ$6,LOOKUP($Z533,$AF$7:$AF$25,$AQ$7:$AQ$25),IF($G533=$AR$6,LOOKUP($Z533,$AF$7:$AF$25,$AR$7:$AR$25),IF($G533=$BV$6,LOOKUP($Z533,$AF$7:$AF$25,$BV$7:$BV$25),IF($G533=$BW$6,LOOKUP($Z533,$AF$7:$AF$25,$BW$7:$BW$25),IF($G533=$AU$6,LOOKUP($Z533,$AF$7:$AF$25,$AU$7:$AU$25),IF($G533=$AV$6,LOOKUP($Z533,$AF$7:$AF$25,$AV$7:$AV$25),IF($G533=$AK$6,LOOKUP($Z533,$AF$7:$AF$25,$AK$7:$AK$25),IF($G533=$AL$6,LOOKUP($Z533,$AF$7:$AF$25,$AL$7:$AL$25),IF($G533=$AM$6,LOOKUP($Z533,$AF$7:$AF$25,$AM$7:$AM$25),IF($G533=$BJ$6,$BJ$7,IF($G533=#REF!,#REF!,IF($G533=$AN$6,$AN$7,IF($G533=$AW$6,LOOKUP($Z533,$AF$7:$AF$25,$AW$7:$AW$25),IF($G533=$AX$6,LOOKUP($Z533,$AF$7:$AF$25,$AX$7:$AX$25),IF($G533=$BD$6,$BD$7,IF($G533=$AY$6,LOOKUP($Z533,$AF$7:$AF$25,$AY$7:$AY$25),IF($G533=$AZ$6,LOOKUP($Z533,$AF$7:$AF$25,$AZ$7:$AZ$25),IF($G533=$BL$6,$BL$7,IF($G533=$AP$6,LOOKUP($Z533,$AF$7:$AF$25,$AP$7:$AP$25),IF($G533=$BK$6,$BK$7,IF($G533=$CD$6,LOOKUP($Z533,$AF$7:$AF$25,$CD$7:$CD$25),IF($G533=$BE$6,$BE$7,IF($G533=$BF$6,$BF$7,IF($G533=$BG$6,$BG$7,IF($G533=$CE$6,"based on duration",IF($G533=$CF$6,LOOKUP($Z533,$AF$7:$AF$25,$CF$7:$CF$25),IF($G533=$CG$6,$CG$7,IF($G533=$CH$6,$CH$7,IF($G533=$CI$6,$CI$7,IF($G533=$BA$6,$BA$7,IF($G533=$BB$6,$BB$7,IF($G533=$BC$6,$BC$7,IF($G533=#REF!,#REF!,IF($G533=$CJ$6,$CJ$7,"TBD")))))))))))))))))))))))))))))))))))))))))))))</f>
        <v/>
      </c>
      <c r="AE533" s="121"/>
      <c r="AF533" s="8"/>
      <c r="AG533" s="13"/>
      <c r="AH533" s="13"/>
      <c r="AI533" s="13"/>
      <c r="AJ533" s="13"/>
      <c r="AO533" s="13"/>
      <c r="BR533" s="13"/>
      <c r="BS533" s="122"/>
      <c r="BT533" s="122"/>
      <c r="BX533" s="13"/>
      <c r="BY533" s="122"/>
      <c r="BZ533" s="122"/>
      <c r="CO533" s="136"/>
      <c r="CP533" s="137"/>
    </row>
    <row r="534" spans="1:94" s="123" customFormat="1" x14ac:dyDescent="0.25">
      <c r="A534" s="118"/>
      <c r="B534" s="118"/>
      <c r="C534" s="118"/>
      <c r="D534" s="118"/>
      <c r="E534" s="118"/>
      <c r="F534" s="118"/>
      <c r="G534" s="118"/>
      <c r="H534" s="118"/>
      <c r="I534" s="18" t="str">
        <f t="shared" si="150"/>
        <v/>
      </c>
      <c r="J534" s="18" t="str">
        <f t="shared" si="151"/>
        <v/>
      </c>
      <c r="K534" s="118"/>
      <c r="L534" s="151"/>
      <c r="M534" s="151"/>
      <c r="N534" s="119"/>
      <c r="O534" s="120" t="str">
        <f t="shared" si="153"/>
        <v/>
      </c>
      <c r="P534" s="119"/>
      <c r="Q534" s="15" t="str">
        <f t="shared" si="154"/>
        <v/>
      </c>
      <c r="R534" s="15" t="str">
        <f>IF('2014 Quote Calculator'!$AB534="-","-",IF('2014 Quote Calculator'!$AB534="","",IF(OR('2014 Quote Calculator'!$E534=$CF$6,'2014 Quote Calculator'!$E534=$CG$6,'2014 Quote Calculator'!$E534=$CH$6,'2014 Quote Calculator'!$E534=$CI$6),'2014 Quote Calculator'!$AB534,(1-$L534)*'2014 Quote Calculator'!$AB534)))</f>
        <v/>
      </c>
      <c r="S534" s="15" t="str">
        <f t="shared" si="147"/>
        <v/>
      </c>
      <c r="T534" s="15" t="str">
        <f>IF('2014 Quote Calculator'!$AD534="-","-",IF('2014 Quote Calculator'!$AD534="","",IF(OR('2014 Quote Calculator'!$G534=$CF$6,'2014 Quote Calculator'!$G534=$CG$6,'2014 Quote Calculator'!$G534=$CH$6,'2014 Quote Calculator'!$G534=$CI$6),'2014 Quote Calculator'!$AD534,(1-$L534)*'2014 Quote Calculator'!$AD534)))</f>
        <v/>
      </c>
      <c r="U534" s="15" t="str">
        <f t="shared" si="155"/>
        <v/>
      </c>
      <c r="V534" s="119"/>
      <c r="W534" s="18" t="str">
        <f t="shared" si="152"/>
        <v/>
      </c>
      <c r="X534" s="18" t="str">
        <f t="shared" si="148"/>
        <v/>
      </c>
      <c r="Y534" s="18"/>
      <c r="Z534" s="18"/>
      <c r="AA534" s="18" t="str">
        <f t="shared" si="146"/>
        <v/>
      </c>
      <c r="AB534" s="15" t="str">
        <f>IF($E534="","",IF($E534=$CL$6,"",IF($E534=$AG$6,LOOKUP($X534,$AF$7:$AF$25,$AG$7:$AG$25),IF($E534=$AH$6,LOOKUP($X534,$AF$7:$AF$25,$AH$7:$AH$25),IF($E534=$AI$6,LOOKUP($X534,$AF$7:$AF$25,$AI$7:$AI$25),IF($E534=$AJ$6,LOOKUP($X534,$AF$7:$AF$25,$AJ$7:$AJ$25),IF($E534=$BR$6,LOOKUP($X534,$AF$7:$AF$25,$BR$7:$BR$25),IF($E534=$BS$6,LOOKUP($X534,$AF$7:$AF$25,$BS$7:$BS$25),IF($E534=$BT$6,LOOKUP($X534,$AF$7:$AF$25,$BT$7:$BT$25),IF($E534=$BU$6,LOOKUP($X534,$AF$7:$AF$25,$BU$7:$BU$25),IF($E534=$BI$6,$BI$7,IF($E534=$AQ$6,LOOKUP($X534,$AF$7:$AF$25,$AQ$7:$AQ$25),IF($E534=$AR$6,LOOKUP($X534,$AF$7:$AF$25,$AR$7:$AR$25),IF($E534=$BV$6,LOOKUP($X534,$AF$7:$AF$25,$BV$7:$BV$25),IF($E534=$BW$6,LOOKUP($X534,$AF$7:$AF$25,$BW$7:$BW$25),IF($E534=$AU$6,LOOKUP($X534,$AF$7:$AF$25,$AU$7:$AU$25),IF($E534=$AV$6,LOOKUP($X534,$AF$7:$AF$25,$AV$7:$AV$25),IF($E534=$AK$6,LOOKUP($X534,$AF$7:$AF$25,$AK$7:$AK$25),IF($E534=$AL$6,LOOKUP($X534,$AF$7:$AF$25,$AL$7:$AL$25),IF($E534=$AM$6,LOOKUP($X534,$AF$7:$AF$25,$AM$7:$AM$25),IF($E534=$BJ$6,$BJ$7,IF($E534=#REF!,#REF!,IF($E534=$AN$6,$AN$7,IF($E534=$AW$6,LOOKUP($X534,$AF$7:$AF$25,$AW$7:$AW$25),IF($E534=$AX$6,LOOKUP($X534,$AF$7:$AF$25,$AX$7:$AX$25),IF($E534=$BD$6,$BD$7,IF($E534=$AY$6,LOOKUP($X534,$AF$7:$AF$25,$AY$7:$AY$25),IF($E534=$AZ$6,LOOKUP($X534,$AF$7:$AF$25,$AZ$7:$AZ$25),IF($E534=$BL$6,$BL$7,IF($E534=$AP$6,LOOKUP($X534,$AF$7:$AF$25,$AP$7:$AP$25),IF($E534=$BK$6,$BK$7,IF($E534=$CD$6,LOOKUP($X534,$AF$7:$AF$25,$CD$7:$CD$25),IF($E534=$BE$6,$BE$7,IF($E534=$BF$6,$BF$7,IF($E534=$BG$6,$BG$7,IF($E534=$CE$6,"based on duration",IF($E534=$CF$6,LOOKUP($X534,$AF$7:$AF$25,$CF$7:$CF$25),IF($E534=$CG$6,$CG$7,IF($E534=$CH$6,$CH$7,IF($E534=$CI$6,$CI$7,IF($E534=$BA$6,$BA$7,IF($E534=$BB$6,$BB$7,IF($E534=$BC$6,$BC$7,IF($E534=#REF!,#REF!,IF($E534=$CJ$6,$CJ$7,"TBD")))))))))))))))))))))))))))))))))))))))))))))</f>
        <v/>
      </c>
      <c r="AC534" s="15" t="str">
        <f t="shared" si="149"/>
        <v/>
      </c>
      <c r="AD534" s="15" t="str">
        <f>IF($G534="","",IF($G534=$CL$6,"",IF($G534=$AG$6,LOOKUP($Z534,$AF$7:$AF$25,$AG$7:$AG$25),IF($G534=$AH$6,LOOKUP($Z534,$AF$7:$AF$25,$AH$7:$AH$25),IF($G534=$AI$6,LOOKUP($Z534,$AF$7:$AF$25,$AI$7:$AI$25),IF($G534=$AJ$6,LOOKUP($Z534,$AF$7:$AF$25,$AJ$7:$AJ$25),IF($G534=$BR$6,LOOKUP($Z534,$AF$7:$AF$25,$BR$7:$BR$25),IF($G534=$BS$6,LOOKUP($Z534,$AF$7:$AF$25,$BS$7:$BS$25),IF($G534=$BT$6,LOOKUP($Z534,$AF$7:$AF$25,$BT$7:$BT$25),IF($G534=$BU$6,LOOKUP($Z534,$AF$7:$AF$25,$BU$7:$BU$25),IF($G534=$BI$6,$BI$7,IF($G534=$AQ$6,LOOKUP($Z534,$AF$7:$AF$25,$AQ$7:$AQ$25),IF($G534=$AR$6,LOOKUP($Z534,$AF$7:$AF$25,$AR$7:$AR$25),IF($G534=$BV$6,LOOKUP($Z534,$AF$7:$AF$25,$BV$7:$BV$25),IF($G534=$BW$6,LOOKUP($Z534,$AF$7:$AF$25,$BW$7:$BW$25),IF($G534=$AU$6,LOOKUP($Z534,$AF$7:$AF$25,$AU$7:$AU$25),IF($G534=$AV$6,LOOKUP($Z534,$AF$7:$AF$25,$AV$7:$AV$25),IF($G534=$AK$6,LOOKUP($Z534,$AF$7:$AF$25,$AK$7:$AK$25),IF($G534=$AL$6,LOOKUP($Z534,$AF$7:$AF$25,$AL$7:$AL$25),IF($G534=$AM$6,LOOKUP($Z534,$AF$7:$AF$25,$AM$7:$AM$25),IF($G534=$BJ$6,$BJ$7,IF($G534=#REF!,#REF!,IF($G534=$AN$6,$AN$7,IF($G534=$AW$6,LOOKUP($Z534,$AF$7:$AF$25,$AW$7:$AW$25),IF($G534=$AX$6,LOOKUP($Z534,$AF$7:$AF$25,$AX$7:$AX$25),IF($G534=$BD$6,$BD$7,IF($G534=$AY$6,LOOKUP($Z534,$AF$7:$AF$25,$AY$7:$AY$25),IF($G534=$AZ$6,LOOKUP($Z534,$AF$7:$AF$25,$AZ$7:$AZ$25),IF($G534=$BL$6,$BL$7,IF($G534=$AP$6,LOOKUP($Z534,$AF$7:$AF$25,$AP$7:$AP$25),IF($G534=$BK$6,$BK$7,IF($G534=$CD$6,LOOKUP($Z534,$AF$7:$AF$25,$CD$7:$CD$25),IF($G534=$BE$6,$BE$7,IF($G534=$BF$6,$BF$7,IF($G534=$BG$6,$BG$7,IF($G534=$CE$6,"based on duration",IF($G534=$CF$6,LOOKUP($Z534,$AF$7:$AF$25,$CF$7:$CF$25),IF($G534=$CG$6,$CG$7,IF($G534=$CH$6,$CH$7,IF($G534=$CI$6,$CI$7,IF($G534=$BA$6,$BA$7,IF($G534=$BB$6,$BB$7,IF($G534=$BC$6,$BC$7,IF($G534=#REF!,#REF!,IF($G534=$CJ$6,$CJ$7,"TBD")))))))))))))))))))))))))))))))))))))))))))))</f>
        <v/>
      </c>
      <c r="AE534" s="121"/>
      <c r="AF534" s="8"/>
      <c r="AG534" s="13"/>
      <c r="AH534" s="13"/>
      <c r="AI534" s="13"/>
      <c r="AJ534" s="13"/>
      <c r="AO534" s="13"/>
      <c r="BR534" s="13"/>
      <c r="BS534" s="122"/>
      <c r="BT534" s="122"/>
      <c r="BX534" s="13"/>
      <c r="BY534" s="122"/>
      <c r="BZ534" s="122"/>
      <c r="CO534" s="136"/>
      <c r="CP534" s="137"/>
    </row>
    <row r="535" spans="1:94" s="123" customFormat="1" x14ac:dyDescent="0.25">
      <c r="A535" s="118"/>
      <c r="B535" s="118"/>
      <c r="C535" s="118"/>
      <c r="D535" s="118"/>
      <c r="E535" s="118"/>
      <c r="F535" s="118"/>
      <c r="G535" s="118"/>
      <c r="H535" s="118"/>
      <c r="I535" s="18" t="str">
        <f t="shared" si="150"/>
        <v/>
      </c>
      <c r="J535" s="18" t="str">
        <f t="shared" si="151"/>
        <v/>
      </c>
      <c r="K535" s="118"/>
      <c r="L535" s="151"/>
      <c r="M535" s="151"/>
      <c r="N535" s="119"/>
      <c r="O535" s="120" t="str">
        <f t="shared" si="153"/>
        <v/>
      </c>
      <c r="P535" s="119"/>
      <c r="Q535" s="15" t="str">
        <f t="shared" si="154"/>
        <v/>
      </c>
      <c r="R535" s="15" t="str">
        <f>IF('2014 Quote Calculator'!$AB535="-","-",IF('2014 Quote Calculator'!$AB535="","",IF(OR('2014 Quote Calculator'!$E535=$CF$6,'2014 Quote Calculator'!$E535=$CG$6,'2014 Quote Calculator'!$E535=$CH$6,'2014 Quote Calculator'!$E535=$CI$6),'2014 Quote Calculator'!$AB535,(1-$L535)*'2014 Quote Calculator'!$AB535)))</f>
        <v/>
      </c>
      <c r="S535" s="15" t="str">
        <f t="shared" si="147"/>
        <v/>
      </c>
      <c r="T535" s="15" t="str">
        <f>IF('2014 Quote Calculator'!$AD535="-","-",IF('2014 Quote Calculator'!$AD535="","",IF(OR('2014 Quote Calculator'!$G535=$CF$6,'2014 Quote Calculator'!$G535=$CG$6,'2014 Quote Calculator'!$G535=$CH$6,'2014 Quote Calculator'!$G535=$CI$6),'2014 Quote Calculator'!$AD535,(1-$L535)*'2014 Quote Calculator'!$AD535)))</f>
        <v/>
      </c>
      <c r="U535" s="15" t="str">
        <f t="shared" si="155"/>
        <v/>
      </c>
      <c r="V535" s="119"/>
      <c r="W535" s="18" t="str">
        <f t="shared" si="152"/>
        <v/>
      </c>
      <c r="X535" s="18" t="str">
        <f t="shared" si="148"/>
        <v/>
      </c>
      <c r="Y535" s="18"/>
      <c r="Z535" s="18"/>
      <c r="AA535" s="18" t="str">
        <f t="shared" si="146"/>
        <v/>
      </c>
      <c r="AB535" s="15" t="str">
        <f>IF($E535="","",IF($E535=$CL$6,"",IF($E535=$AG$6,LOOKUP($X535,$AF$7:$AF$25,$AG$7:$AG$25),IF($E535=$AH$6,LOOKUP($X535,$AF$7:$AF$25,$AH$7:$AH$25),IF($E535=$AI$6,LOOKUP($X535,$AF$7:$AF$25,$AI$7:$AI$25),IF($E535=$AJ$6,LOOKUP($X535,$AF$7:$AF$25,$AJ$7:$AJ$25),IF($E535=$BR$6,LOOKUP($X535,$AF$7:$AF$25,$BR$7:$BR$25),IF($E535=$BS$6,LOOKUP($X535,$AF$7:$AF$25,$BS$7:$BS$25),IF($E535=$BT$6,LOOKUP($X535,$AF$7:$AF$25,$BT$7:$BT$25),IF($E535=$BU$6,LOOKUP($X535,$AF$7:$AF$25,$BU$7:$BU$25),IF($E535=$BI$6,$BI$7,IF($E535=$AQ$6,LOOKUP($X535,$AF$7:$AF$25,$AQ$7:$AQ$25),IF($E535=$AR$6,LOOKUP($X535,$AF$7:$AF$25,$AR$7:$AR$25),IF($E535=$BV$6,LOOKUP($X535,$AF$7:$AF$25,$BV$7:$BV$25),IF($E535=$BW$6,LOOKUP($X535,$AF$7:$AF$25,$BW$7:$BW$25),IF($E535=$AU$6,LOOKUP($X535,$AF$7:$AF$25,$AU$7:$AU$25),IF($E535=$AV$6,LOOKUP($X535,$AF$7:$AF$25,$AV$7:$AV$25),IF($E535=$AK$6,LOOKUP($X535,$AF$7:$AF$25,$AK$7:$AK$25),IF($E535=$AL$6,LOOKUP($X535,$AF$7:$AF$25,$AL$7:$AL$25),IF($E535=$AM$6,LOOKUP($X535,$AF$7:$AF$25,$AM$7:$AM$25),IF($E535=$BJ$6,$BJ$7,IF($E535=#REF!,#REF!,IF($E535=$AN$6,$AN$7,IF($E535=$AW$6,LOOKUP($X535,$AF$7:$AF$25,$AW$7:$AW$25),IF($E535=$AX$6,LOOKUP($X535,$AF$7:$AF$25,$AX$7:$AX$25),IF($E535=$BD$6,$BD$7,IF($E535=$AY$6,LOOKUP($X535,$AF$7:$AF$25,$AY$7:$AY$25),IF($E535=$AZ$6,LOOKUP($X535,$AF$7:$AF$25,$AZ$7:$AZ$25),IF($E535=$BL$6,$BL$7,IF($E535=$AP$6,LOOKUP($X535,$AF$7:$AF$25,$AP$7:$AP$25),IF($E535=$BK$6,$BK$7,IF($E535=$CD$6,LOOKUP($X535,$AF$7:$AF$25,$CD$7:$CD$25),IF($E535=$BE$6,$BE$7,IF($E535=$BF$6,$BF$7,IF($E535=$BG$6,$BG$7,IF($E535=$CE$6,"based on duration",IF($E535=$CF$6,LOOKUP($X535,$AF$7:$AF$25,$CF$7:$CF$25),IF($E535=$CG$6,$CG$7,IF($E535=$CH$6,$CH$7,IF($E535=$CI$6,$CI$7,IF($E535=$BA$6,$BA$7,IF($E535=$BB$6,$BB$7,IF($E535=$BC$6,$BC$7,IF($E535=#REF!,#REF!,IF($E535=$CJ$6,$CJ$7,"TBD")))))))))))))))))))))))))))))))))))))))))))))</f>
        <v/>
      </c>
      <c r="AC535" s="15" t="str">
        <f t="shared" si="149"/>
        <v/>
      </c>
      <c r="AD535" s="15" t="str">
        <f>IF($G535="","",IF($G535=$CL$6,"",IF($G535=$AG$6,LOOKUP($Z535,$AF$7:$AF$25,$AG$7:$AG$25),IF($G535=$AH$6,LOOKUP($Z535,$AF$7:$AF$25,$AH$7:$AH$25),IF($G535=$AI$6,LOOKUP($Z535,$AF$7:$AF$25,$AI$7:$AI$25),IF($G535=$AJ$6,LOOKUP($Z535,$AF$7:$AF$25,$AJ$7:$AJ$25),IF($G535=$BR$6,LOOKUP($Z535,$AF$7:$AF$25,$BR$7:$BR$25),IF($G535=$BS$6,LOOKUP($Z535,$AF$7:$AF$25,$BS$7:$BS$25),IF($G535=$BT$6,LOOKUP($Z535,$AF$7:$AF$25,$BT$7:$BT$25),IF($G535=$BU$6,LOOKUP($Z535,$AF$7:$AF$25,$BU$7:$BU$25),IF($G535=$BI$6,$BI$7,IF($G535=$AQ$6,LOOKUP($Z535,$AF$7:$AF$25,$AQ$7:$AQ$25),IF($G535=$AR$6,LOOKUP($Z535,$AF$7:$AF$25,$AR$7:$AR$25),IF($G535=$BV$6,LOOKUP($Z535,$AF$7:$AF$25,$BV$7:$BV$25),IF($G535=$BW$6,LOOKUP($Z535,$AF$7:$AF$25,$BW$7:$BW$25),IF($G535=$AU$6,LOOKUP($Z535,$AF$7:$AF$25,$AU$7:$AU$25),IF($G535=$AV$6,LOOKUP($Z535,$AF$7:$AF$25,$AV$7:$AV$25),IF($G535=$AK$6,LOOKUP($Z535,$AF$7:$AF$25,$AK$7:$AK$25),IF($G535=$AL$6,LOOKUP($Z535,$AF$7:$AF$25,$AL$7:$AL$25),IF($G535=$AM$6,LOOKUP($Z535,$AF$7:$AF$25,$AM$7:$AM$25),IF($G535=$BJ$6,$BJ$7,IF($G535=#REF!,#REF!,IF($G535=$AN$6,$AN$7,IF($G535=$AW$6,LOOKUP($Z535,$AF$7:$AF$25,$AW$7:$AW$25),IF($G535=$AX$6,LOOKUP($Z535,$AF$7:$AF$25,$AX$7:$AX$25),IF($G535=$BD$6,$BD$7,IF($G535=$AY$6,LOOKUP($Z535,$AF$7:$AF$25,$AY$7:$AY$25),IF($G535=$AZ$6,LOOKUP($Z535,$AF$7:$AF$25,$AZ$7:$AZ$25),IF($G535=$BL$6,$BL$7,IF($G535=$AP$6,LOOKUP($Z535,$AF$7:$AF$25,$AP$7:$AP$25),IF($G535=$BK$6,$BK$7,IF($G535=$CD$6,LOOKUP($Z535,$AF$7:$AF$25,$CD$7:$CD$25),IF($G535=$BE$6,$BE$7,IF($G535=$BF$6,$BF$7,IF($G535=$BG$6,$BG$7,IF($G535=$CE$6,"based on duration",IF($G535=$CF$6,LOOKUP($Z535,$AF$7:$AF$25,$CF$7:$CF$25),IF($G535=$CG$6,$CG$7,IF($G535=$CH$6,$CH$7,IF($G535=$CI$6,$CI$7,IF($G535=$BA$6,$BA$7,IF($G535=$BB$6,$BB$7,IF($G535=$BC$6,$BC$7,IF($G535=#REF!,#REF!,IF($G535=$CJ$6,$CJ$7,"TBD")))))))))))))))))))))))))))))))))))))))))))))</f>
        <v/>
      </c>
      <c r="AE535" s="121"/>
      <c r="AF535" s="8"/>
      <c r="AG535" s="13"/>
      <c r="AH535" s="13"/>
      <c r="AI535" s="13"/>
      <c r="AJ535" s="13"/>
      <c r="AO535" s="13"/>
      <c r="BR535" s="13"/>
      <c r="BS535" s="122"/>
      <c r="BT535" s="122"/>
      <c r="BX535" s="13"/>
      <c r="BY535" s="122"/>
      <c r="BZ535" s="122"/>
      <c r="CO535" s="136"/>
      <c r="CP535" s="137"/>
    </row>
    <row r="536" spans="1:94" s="123" customFormat="1" x14ac:dyDescent="0.25">
      <c r="A536" s="118"/>
      <c r="B536" s="118"/>
      <c r="C536" s="118"/>
      <c r="D536" s="118"/>
      <c r="E536" s="118"/>
      <c r="F536" s="118"/>
      <c r="G536" s="118"/>
      <c r="H536" s="118"/>
      <c r="I536" s="18" t="str">
        <f t="shared" si="150"/>
        <v/>
      </c>
      <c r="J536" s="18" t="str">
        <f t="shared" si="151"/>
        <v/>
      </c>
      <c r="K536" s="118"/>
      <c r="L536" s="151"/>
      <c r="M536" s="151"/>
      <c r="N536" s="119"/>
      <c r="O536" s="120" t="str">
        <f t="shared" si="153"/>
        <v/>
      </c>
      <c r="P536" s="119"/>
      <c r="Q536" s="15" t="str">
        <f t="shared" si="154"/>
        <v/>
      </c>
      <c r="R536" s="15" t="str">
        <f>IF('2014 Quote Calculator'!$AB536="-","-",IF('2014 Quote Calculator'!$AB536="","",IF(OR('2014 Quote Calculator'!$E536=$CF$6,'2014 Quote Calculator'!$E536=$CG$6,'2014 Quote Calculator'!$E536=$CH$6,'2014 Quote Calculator'!$E536=$CI$6),'2014 Quote Calculator'!$AB536,(1-$L536)*'2014 Quote Calculator'!$AB536)))</f>
        <v/>
      </c>
      <c r="S536" s="15" t="str">
        <f t="shared" si="147"/>
        <v/>
      </c>
      <c r="T536" s="15" t="str">
        <f>IF('2014 Quote Calculator'!$AD536="-","-",IF('2014 Quote Calculator'!$AD536="","",IF(OR('2014 Quote Calculator'!$G536=$CF$6,'2014 Quote Calculator'!$G536=$CG$6,'2014 Quote Calculator'!$G536=$CH$6,'2014 Quote Calculator'!$G536=$CI$6),'2014 Quote Calculator'!$AD536,(1-$L536)*'2014 Quote Calculator'!$AD536)))</f>
        <v/>
      </c>
      <c r="U536" s="15" t="str">
        <f t="shared" si="155"/>
        <v/>
      </c>
      <c r="V536" s="119"/>
      <c r="W536" s="18" t="str">
        <f t="shared" si="152"/>
        <v/>
      </c>
      <c r="X536" s="18" t="str">
        <f t="shared" si="148"/>
        <v/>
      </c>
      <c r="Y536" s="18"/>
      <c r="Z536" s="18"/>
      <c r="AA536" s="18" t="str">
        <f t="shared" si="146"/>
        <v/>
      </c>
      <c r="AB536" s="15" t="str">
        <f>IF($E536="","",IF($E536=$CL$6,"",IF($E536=$AG$6,LOOKUP($X536,$AF$7:$AF$25,$AG$7:$AG$25),IF($E536=$AH$6,LOOKUP($X536,$AF$7:$AF$25,$AH$7:$AH$25),IF($E536=$AI$6,LOOKUP($X536,$AF$7:$AF$25,$AI$7:$AI$25),IF($E536=$AJ$6,LOOKUP($X536,$AF$7:$AF$25,$AJ$7:$AJ$25),IF($E536=$BR$6,LOOKUP($X536,$AF$7:$AF$25,$BR$7:$BR$25),IF($E536=$BS$6,LOOKUP($X536,$AF$7:$AF$25,$BS$7:$BS$25),IF($E536=$BT$6,LOOKUP($X536,$AF$7:$AF$25,$BT$7:$BT$25),IF($E536=$BU$6,LOOKUP($X536,$AF$7:$AF$25,$BU$7:$BU$25),IF($E536=$BI$6,$BI$7,IF($E536=$AQ$6,LOOKUP($X536,$AF$7:$AF$25,$AQ$7:$AQ$25),IF($E536=$AR$6,LOOKUP($X536,$AF$7:$AF$25,$AR$7:$AR$25),IF($E536=$BV$6,LOOKUP($X536,$AF$7:$AF$25,$BV$7:$BV$25),IF($E536=$BW$6,LOOKUP($X536,$AF$7:$AF$25,$BW$7:$BW$25),IF($E536=$AU$6,LOOKUP($X536,$AF$7:$AF$25,$AU$7:$AU$25),IF($E536=$AV$6,LOOKUP($X536,$AF$7:$AF$25,$AV$7:$AV$25),IF($E536=$AK$6,LOOKUP($X536,$AF$7:$AF$25,$AK$7:$AK$25),IF($E536=$AL$6,LOOKUP($X536,$AF$7:$AF$25,$AL$7:$AL$25),IF($E536=$AM$6,LOOKUP($X536,$AF$7:$AF$25,$AM$7:$AM$25),IF($E536=$BJ$6,$BJ$7,IF($E536=#REF!,#REF!,IF($E536=$AN$6,$AN$7,IF($E536=$AW$6,LOOKUP($X536,$AF$7:$AF$25,$AW$7:$AW$25),IF($E536=$AX$6,LOOKUP($X536,$AF$7:$AF$25,$AX$7:$AX$25),IF($E536=$BD$6,$BD$7,IF($E536=$AY$6,LOOKUP($X536,$AF$7:$AF$25,$AY$7:$AY$25),IF($E536=$AZ$6,LOOKUP($X536,$AF$7:$AF$25,$AZ$7:$AZ$25),IF($E536=$BL$6,$BL$7,IF($E536=$AP$6,LOOKUP($X536,$AF$7:$AF$25,$AP$7:$AP$25),IF($E536=$BK$6,$BK$7,IF($E536=$CD$6,LOOKUP($X536,$AF$7:$AF$25,$CD$7:$CD$25),IF($E536=$BE$6,$BE$7,IF($E536=$BF$6,$BF$7,IF($E536=$BG$6,$BG$7,IF($E536=$CE$6,"based on duration",IF($E536=$CF$6,LOOKUP($X536,$AF$7:$AF$25,$CF$7:$CF$25),IF($E536=$CG$6,$CG$7,IF($E536=$CH$6,$CH$7,IF($E536=$CI$6,$CI$7,IF($E536=$BA$6,$BA$7,IF($E536=$BB$6,$BB$7,IF($E536=$BC$6,$BC$7,IF($E536=#REF!,#REF!,IF($E536=$CJ$6,$CJ$7,"TBD")))))))))))))))))))))))))))))))))))))))))))))</f>
        <v/>
      </c>
      <c r="AC536" s="15" t="str">
        <f t="shared" si="149"/>
        <v/>
      </c>
      <c r="AD536" s="15" t="str">
        <f>IF($G536="","",IF($G536=$CL$6,"",IF($G536=$AG$6,LOOKUP($Z536,$AF$7:$AF$25,$AG$7:$AG$25),IF($G536=$AH$6,LOOKUP($Z536,$AF$7:$AF$25,$AH$7:$AH$25),IF($G536=$AI$6,LOOKUP($Z536,$AF$7:$AF$25,$AI$7:$AI$25),IF($G536=$AJ$6,LOOKUP($Z536,$AF$7:$AF$25,$AJ$7:$AJ$25),IF($G536=$BR$6,LOOKUP($Z536,$AF$7:$AF$25,$BR$7:$BR$25),IF($G536=$BS$6,LOOKUP($Z536,$AF$7:$AF$25,$BS$7:$BS$25),IF($G536=$BT$6,LOOKUP($Z536,$AF$7:$AF$25,$BT$7:$BT$25),IF($G536=$BU$6,LOOKUP($Z536,$AF$7:$AF$25,$BU$7:$BU$25),IF($G536=$BI$6,$BI$7,IF($G536=$AQ$6,LOOKUP($Z536,$AF$7:$AF$25,$AQ$7:$AQ$25),IF($G536=$AR$6,LOOKUP($Z536,$AF$7:$AF$25,$AR$7:$AR$25),IF($G536=$BV$6,LOOKUP($Z536,$AF$7:$AF$25,$BV$7:$BV$25),IF($G536=$BW$6,LOOKUP($Z536,$AF$7:$AF$25,$BW$7:$BW$25),IF($G536=$AU$6,LOOKUP($Z536,$AF$7:$AF$25,$AU$7:$AU$25),IF($G536=$AV$6,LOOKUP($Z536,$AF$7:$AF$25,$AV$7:$AV$25),IF($G536=$AK$6,LOOKUP($Z536,$AF$7:$AF$25,$AK$7:$AK$25),IF($G536=$AL$6,LOOKUP($Z536,$AF$7:$AF$25,$AL$7:$AL$25),IF($G536=$AM$6,LOOKUP($Z536,$AF$7:$AF$25,$AM$7:$AM$25),IF($G536=$BJ$6,$BJ$7,IF($G536=#REF!,#REF!,IF($G536=$AN$6,$AN$7,IF($G536=$AW$6,LOOKUP($Z536,$AF$7:$AF$25,$AW$7:$AW$25),IF($G536=$AX$6,LOOKUP($Z536,$AF$7:$AF$25,$AX$7:$AX$25),IF($G536=$BD$6,$BD$7,IF($G536=$AY$6,LOOKUP($Z536,$AF$7:$AF$25,$AY$7:$AY$25),IF($G536=$AZ$6,LOOKUP($Z536,$AF$7:$AF$25,$AZ$7:$AZ$25),IF($G536=$BL$6,$BL$7,IF($G536=$AP$6,LOOKUP($Z536,$AF$7:$AF$25,$AP$7:$AP$25),IF($G536=$BK$6,$BK$7,IF($G536=$CD$6,LOOKUP($Z536,$AF$7:$AF$25,$CD$7:$CD$25),IF($G536=$BE$6,$BE$7,IF($G536=$BF$6,$BF$7,IF($G536=$BG$6,$BG$7,IF($G536=$CE$6,"based on duration",IF($G536=$CF$6,LOOKUP($Z536,$AF$7:$AF$25,$CF$7:$CF$25),IF($G536=$CG$6,$CG$7,IF($G536=$CH$6,$CH$7,IF($G536=$CI$6,$CI$7,IF($G536=$BA$6,$BA$7,IF($G536=$BB$6,$BB$7,IF($G536=$BC$6,$BC$7,IF($G536=#REF!,#REF!,IF($G536=$CJ$6,$CJ$7,"TBD")))))))))))))))))))))))))))))))))))))))))))))</f>
        <v/>
      </c>
      <c r="AE536" s="121"/>
      <c r="AF536" s="8"/>
      <c r="AG536" s="13"/>
      <c r="AH536" s="13"/>
      <c r="AI536" s="13"/>
      <c r="AJ536" s="13"/>
      <c r="AO536" s="13"/>
      <c r="BR536" s="13"/>
      <c r="BS536" s="122"/>
      <c r="BT536" s="122"/>
      <c r="BX536" s="13"/>
      <c r="BY536" s="122"/>
      <c r="BZ536" s="122"/>
      <c r="CO536" s="136"/>
      <c r="CP536" s="137"/>
    </row>
    <row r="537" spans="1:94" s="123" customFormat="1" x14ac:dyDescent="0.25">
      <c r="A537" s="118"/>
      <c r="B537" s="118"/>
      <c r="C537" s="118"/>
      <c r="D537" s="118"/>
      <c r="E537" s="118"/>
      <c r="F537" s="118"/>
      <c r="G537" s="118"/>
      <c r="H537" s="118"/>
      <c r="I537" s="18" t="str">
        <f t="shared" si="150"/>
        <v/>
      </c>
      <c r="J537" s="18" t="str">
        <f t="shared" si="151"/>
        <v/>
      </c>
      <c r="K537" s="118"/>
      <c r="L537" s="151"/>
      <c r="M537" s="151"/>
      <c r="N537" s="119"/>
      <c r="O537" s="120" t="str">
        <f t="shared" si="153"/>
        <v/>
      </c>
      <c r="P537" s="119"/>
      <c r="Q537" s="15" t="str">
        <f t="shared" si="154"/>
        <v/>
      </c>
      <c r="R537" s="15" t="str">
        <f>IF('2014 Quote Calculator'!$AB537="-","-",IF('2014 Quote Calculator'!$AB537="","",IF(OR('2014 Quote Calculator'!$E537=$CF$6,'2014 Quote Calculator'!$E537=$CG$6,'2014 Quote Calculator'!$E537=$CH$6,'2014 Quote Calculator'!$E537=$CI$6),'2014 Quote Calculator'!$AB537,(1-$L537)*'2014 Quote Calculator'!$AB537)))</f>
        <v/>
      </c>
      <c r="S537" s="15" t="str">
        <f t="shared" si="147"/>
        <v/>
      </c>
      <c r="T537" s="15" t="str">
        <f>IF('2014 Quote Calculator'!$AD537="-","-",IF('2014 Quote Calculator'!$AD537="","",IF(OR('2014 Quote Calculator'!$G537=$CF$6,'2014 Quote Calculator'!$G537=$CG$6,'2014 Quote Calculator'!$G537=$CH$6,'2014 Quote Calculator'!$G537=$CI$6),'2014 Quote Calculator'!$AD537,(1-$L537)*'2014 Quote Calculator'!$AD537)))</f>
        <v/>
      </c>
      <c r="U537" s="15" t="str">
        <f t="shared" si="155"/>
        <v/>
      </c>
      <c r="V537" s="119"/>
      <c r="W537" s="18" t="str">
        <f t="shared" si="152"/>
        <v/>
      </c>
      <c r="X537" s="18" t="str">
        <f t="shared" si="148"/>
        <v/>
      </c>
      <c r="Y537" s="18"/>
      <c r="Z537" s="18"/>
      <c r="AA537" s="18" t="str">
        <f t="shared" si="146"/>
        <v/>
      </c>
      <c r="AB537" s="15" t="str">
        <f>IF($E537="","",IF($E537=$CL$6,"",IF($E537=$AG$6,LOOKUP($X537,$AF$7:$AF$25,$AG$7:$AG$25),IF($E537=$AH$6,LOOKUP($X537,$AF$7:$AF$25,$AH$7:$AH$25),IF($E537=$AI$6,LOOKUP($X537,$AF$7:$AF$25,$AI$7:$AI$25),IF($E537=$AJ$6,LOOKUP($X537,$AF$7:$AF$25,$AJ$7:$AJ$25),IF($E537=$BR$6,LOOKUP($X537,$AF$7:$AF$25,$BR$7:$BR$25),IF($E537=$BS$6,LOOKUP($X537,$AF$7:$AF$25,$BS$7:$BS$25),IF($E537=$BT$6,LOOKUP($X537,$AF$7:$AF$25,$BT$7:$BT$25),IF($E537=$BU$6,LOOKUP($X537,$AF$7:$AF$25,$BU$7:$BU$25),IF($E537=$BI$6,$BI$7,IF($E537=$AQ$6,LOOKUP($X537,$AF$7:$AF$25,$AQ$7:$AQ$25),IF($E537=$AR$6,LOOKUP($X537,$AF$7:$AF$25,$AR$7:$AR$25),IF($E537=$BV$6,LOOKUP($X537,$AF$7:$AF$25,$BV$7:$BV$25),IF($E537=$BW$6,LOOKUP($X537,$AF$7:$AF$25,$BW$7:$BW$25),IF($E537=$AU$6,LOOKUP($X537,$AF$7:$AF$25,$AU$7:$AU$25),IF($E537=$AV$6,LOOKUP($X537,$AF$7:$AF$25,$AV$7:$AV$25),IF($E537=$AK$6,LOOKUP($X537,$AF$7:$AF$25,$AK$7:$AK$25),IF($E537=$AL$6,LOOKUP($X537,$AF$7:$AF$25,$AL$7:$AL$25),IF($E537=$AM$6,LOOKUP($X537,$AF$7:$AF$25,$AM$7:$AM$25),IF($E537=$BJ$6,$BJ$7,IF($E537=#REF!,#REF!,IF($E537=$AN$6,$AN$7,IF($E537=$AW$6,LOOKUP($X537,$AF$7:$AF$25,$AW$7:$AW$25),IF($E537=$AX$6,LOOKUP($X537,$AF$7:$AF$25,$AX$7:$AX$25),IF($E537=$BD$6,$BD$7,IF($E537=$AY$6,LOOKUP($X537,$AF$7:$AF$25,$AY$7:$AY$25),IF($E537=$AZ$6,LOOKUP($X537,$AF$7:$AF$25,$AZ$7:$AZ$25),IF($E537=$BL$6,$BL$7,IF($E537=$AP$6,LOOKUP($X537,$AF$7:$AF$25,$AP$7:$AP$25),IF($E537=$BK$6,$BK$7,IF($E537=$CD$6,LOOKUP($X537,$AF$7:$AF$25,$CD$7:$CD$25),IF($E537=$BE$6,$BE$7,IF($E537=$BF$6,$BF$7,IF($E537=$BG$6,$BG$7,IF($E537=$CE$6,"based on duration",IF($E537=$CF$6,LOOKUP($X537,$AF$7:$AF$25,$CF$7:$CF$25),IF($E537=$CG$6,$CG$7,IF($E537=$CH$6,$CH$7,IF($E537=$CI$6,$CI$7,IF($E537=$BA$6,$BA$7,IF($E537=$BB$6,$BB$7,IF($E537=$BC$6,$BC$7,IF($E537=#REF!,#REF!,IF($E537=$CJ$6,$CJ$7,"TBD")))))))))))))))))))))))))))))))))))))))))))))</f>
        <v/>
      </c>
      <c r="AC537" s="15" t="str">
        <f t="shared" si="149"/>
        <v/>
      </c>
      <c r="AD537" s="15" t="str">
        <f>IF($G537="","",IF($G537=$CL$6,"",IF($G537=$AG$6,LOOKUP($Z537,$AF$7:$AF$25,$AG$7:$AG$25),IF($G537=$AH$6,LOOKUP($Z537,$AF$7:$AF$25,$AH$7:$AH$25),IF($G537=$AI$6,LOOKUP($Z537,$AF$7:$AF$25,$AI$7:$AI$25),IF($G537=$AJ$6,LOOKUP($Z537,$AF$7:$AF$25,$AJ$7:$AJ$25),IF($G537=$BR$6,LOOKUP($Z537,$AF$7:$AF$25,$BR$7:$BR$25),IF($G537=$BS$6,LOOKUP($Z537,$AF$7:$AF$25,$BS$7:$BS$25),IF($G537=$BT$6,LOOKUP($Z537,$AF$7:$AF$25,$BT$7:$BT$25),IF($G537=$BU$6,LOOKUP($Z537,$AF$7:$AF$25,$BU$7:$BU$25),IF($G537=$BI$6,$BI$7,IF($G537=$AQ$6,LOOKUP($Z537,$AF$7:$AF$25,$AQ$7:$AQ$25),IF($G537=$AR$6,LOOKUP($Z537,$AF$7:$AF$25,$AR$7:$AR$25),IF($G537=$BV$6,LOOKUP($Z537,$AF$7:$AF$25,$BV$7:$BV$25),IF($G537=$BW$6,LOOKUP($Z537,$AF$7:$AF$25,$BW$7:$BW$25),IF($G537=$AU$6,LOOKUP($Z537,$AF$7:$AF$25,$AU$7:$AU$25),IF($G537=$AV$6,LOOKUP($Z537,$AF$7:$AF$25,$AV$7:$AV$25),IF($G537=$AK$6,LOOKUP($Z537,$AF$7:$AF$25,$AK$7:$AK$25),IF($G537=$AL$6,LOOKUP($Z537,$AF$7:$AF$25,$AL$7:$AL$25),IF($G537=$AM$6,LOOKUP($Z537,$AF$7:$AF$25,$AM$7:$AM$25),IF($G537=$BJ$6,$BJ$7,IF($G537=#REF!,#REF!,IF($G537=$AN$6,$AN$7,IF($G537=$AW$6,LOOKUP($Z537,$AF$7:$AF$25,$AW$7:$AW$25),IF($G537=$AX$6,LOOKUP($Z537,$AF$7:$AF$25,$AX$7:$AX$25),IF($G537=$BD$6,$BD$7,IF($G537=$AY$6,LOOKUP($Z537,$AF$7:$AF$25,$AY$7:$AY$25),IF($G537=$AZ$6,LOOKUP($Z537,$AF$7:$AF$25,$AZ$7:$AZ$25),IF($G537=$BL$6,$BL$7,IF($G537=$AP$6,LOOKUP($Z537,$AF$7:$AF$25,$AP$7:$AP$25),IF($G537=$BK$6,$BK$7,IF($G537=$CD$6,LOOKUP($Z537,$AF$7:$AF$25,$CD$7:$CD$25),IF($G537=$BE$6,$BE$7,IF($G537=$BF$6,$BF$7,IF($G537=$BG$6,$BG$7,IF($G537=$CE$6,"based on duration",IF($G537=$CF$6,LOOKUP($Z537,$AF$7:$AF$25,$CF$7:$CF$25),IF($G537=$CG$6,$CG$7,IF($G537=$CH$6,$CH$7,IF($G537=$CI$6,$CI$7,IF($G537=$BA$6,$BA$7,IF($G537=$BB$6,$BB$7,IF($G537=$BC$6,$BC$7,IF($G537=#REF!,#REF!,IF($G537=$CJ$6,$CJ$7,"TBD")))))))))))))))))))))))))))))))))))))))))))))</f>
        <v/>
      </c>
      <c r="AE537" s="121"/>
      <c r="AF537" s="8"/>
      <c r="AG537" s="13"/>
      <c r="AH537" s="13"/>
      <c r="AI537" s="13"/>
      <c r="AJ537" s="13"/>
      <c r="AO537" s="13"/>
      <c r="BR537" s="13"/>
      <c r="BS537" s="122"/>
      <c r="BT537" s="122"/>
      <c r="BX537" s="13"/>
      <c r="BY537" s="122"/>
      <c r="BZ537" s="122"/>
      <c r="CO537" s="136"/>
      <c r="CP537" s="137"/>
    </row>
    <row r="538" spans="1:94" s="123" customFormat="1" x14ac:dyDescent="0.25">
      <c r="A538" s="118"/>
      <c r="B538" s="118"/>
      <c r="C538" s="118"/>
      <c r="D538" s="118"/>
      <c r="E538" s="118"/>
      <c r="F538" s="118"/>
      <c r="G538" s="118"/>
      <c r="H538" s="118"/>
      <c r="I538" s="18" t="str">
        <f t="shared" si="150"/>
        <v/>
      </c>
      <c r="J538" s="18" t="str">
        <f t="shared" si="151"/>
        <v/>
      </c>
      <c r="K538" s="118"/>
      <c r="L538" s="151"/>
      <c r="M538" s="151"/>
      <c r="N538" s="119"/>
      <c r="O538" s="120" t="str">
        <f t="shared" si="153"/>
        <v/>
      </c>
      <c r="P538" s="119"/>
      <c r="Q538" s="15" t="str">
        <f t="shared" si="154"/>
        <v/>
      </c>
      <c r="R538" s="15" t="str">
        <f>IF('2014 Quote Calculator'!$AB538="-","-",IF('2014 Quote Calculator'!$AB538="","",IF(OR('2014 Quote Calculator'!$E538=$CF$6,'2014 Quote Calculator'!$E538=$CG$6,'2014 Quote Calculator'!$E538=$CH$6,'2014 Quote Calculator'!$E538=$CI$6),'2014 Quote Calculator'!$AB538,(1-$L538)*'2014 Quote Calculator'!$AB538)))</f>
        <v/>
      </c>
      <c r="S538" s="15" t="str">
        <f t="shared" si="147"/>
        <v/>
      </c>
      <c r="T538" s="15" t="str">
        <f>IF('2014 Quote Calculator'!$AD538="-","-",IF('2014 Quote Calculator'!$AD538="","",IF(OR('2014 Quote Calculator'!$G538=$CF$6,'2014 Quote Calculator'!$G538=$CG$6,'2014 Quote Calculator'!$G538=$CH$6,'2014 Quote Calculator'!$G538=$CI$6),'2014 Quote Calculator'!$AD538,(1-$L538)*'2014 Quote Calculator'!$AD538)))</f>
        <v/>
      </c>
      <c r="U538" s="15" t="str">
        <f t="shared" si="155"/>
        <v/>
      </c>
      <c r="V538" s="119"/>
      <c r="W538" s="18" t="str">
        <f t="shared" si="152"/>
        <v/>
      </c>
      <c r="X538" s="18" t="str">
        <f t="shared" si="148"/>
        <v/>
      </c>
      <c r="Y538" s="18"/>
      <c r="Z538" s="18"/>
      <c r="AA538" s="18" t="str">
        <f t="shared" si="146"/>
        <v/>
      </c>
      <c r="AB538" s="15" t="str">
        <f>IF($E538="","",IF($E538=$CL$6,"",IF($E538=$AG$6,LOOKUP($X538,$AF$7:$AF$25,$AG$7:$AG$25),IF($E538=$AH$6,LOOKUP($X538,$AF$7:$AF$25,$AH$7:$AH$25),IF($E538=$AI$6,LOOKUP($X538,$AF$7:$AF$25,$AI$7:$AI$25),IF($E538=$AJ$6,LOOKUP($X538,$AF$7:$AF$25,$AJ$7:$AJ$25),IF($E538=$BR$6,LOOKUP($X538,$AF$7:$AF$25,$BR$7:$BR$25),IF($E538=$BS$6,LOOKUP($X538,$AF$7:$AF$25,$BS$7:$BS$25),IF($E538=$BT$6,LOOKUP($X538,$AF$7:$AF$25,$BT$7:$BT$25),IF($E538=$BU$6,LOOKUP($X538,$AF$7:$AF$25,$BU$7:$BU$25),IF($E538=$BI$6,$BI$7,IF($E538=$AQ$6,LOOKUP($X538,$AF$7:$AF$25,$AQ$7:$AQ$25),IF($E538=$AR$6,LOOKUP($X538,$AF$7:$AF$25,$AR$7:$AR$25),IF($E538=$BV$6,LOOKUP($X538,$AF$7:$AF$25,$BV$7:$BV$25),IF($E538=$BW$6,LOOKUP($X538,$AF$7:$AF$25,$BW$7:$BW$25),IF($E538=$AU$6,LOOKUP($X538,$AF$7:$AF$25,$AU$7:$AU$25),IF($E538=$AV$6,LOOKUP($X538,$AF$7:$AF$25,$AV$7:$AV$25),IF($E538=$AK$6,LOOKUP($X538,$AF$7:$AF$25,$AK$7:$AK$25),IF($E538=$AL$6,LOOKUP($X538,$AF$7:$AF$25,$AL$7:$AL$25),IF($E538=$AM$6,LOOKUP($X538,$AF$7:$AF$25,$AM$7:$AM$25),IF($E538=$BJ$6,$BJ$7,IF($E538=#REF!,#REF!,IF($E538=$AN$6,$AN$7,IF($E538=$AW$6,LOOKUP($X538,$AF$7:$AF$25,$AW$7:$AW$25),IF($E538=$AX$6,LOOKUP($X538,$AF$7:$AF$25,$AX$7:$AX$25),IF($E538=$BD$6,$BD$7,IF($E538=$AY$6,LOOKUP($X538,$AF$7:$AF$25,$AY$7:$AY$25),IF($E538=$AZ$6,LOOKUP($X538,$AF$7:$AF$25,$AZ$7:$AZ$25),IF($E538=$BL$6,$BL$7,IF($E538=$AP$6,LOOKUP($X538,$AF$7:$AF$25,$AP$7:$AP$25),IF($E538=$BK$6,$BK$7,IF($E538=$CD$6,LOOKUP($X538,$AF$7:$AF$25,$CD$7:$CD$25),IF($E538=$BE$6,$BE$7,IF($E538=$BF$6,$BF$7,IF($E538=$BG$6,$BG$7,IF($E538=$CE$6,"based on duration",IF($E538=$CF$6,LOOKUP($X538,$AF$7:$AF$25,$CF$7:$CF$25),IF($E538=$CG$6,$CG$7,IF($E538=$CH$6,$CH$7,IF($E538=$CI$6,$CI$7,IF($E538=$BA$6,$BA$7,IF($E538=$BB$6,$BB$7,IF($E538=$BC$6,$BC$7,IF($E538=#REF!,#REF!,IF($E538=$CJ$6,$CJ$7,"TBD")))))))))))))))))))))))))))))))))))))))))))))</f>
        <v/>
      </c>
      <c r="AC538" s="15" t="str">
        <f t="shared" si="149"/>
        <v/>
      </c>
      <c r="AD538" s="15" t="str">
        <f>IF($G538="","",IF($G538=$CL$6,"",IF($G538=$AG$6,LOOKUP($Z538,$AF$7:$AF$25,$AG$7:$AG$25),IF($G538=$AH$6,LOOKUP($Z538,$AF$7:$AF$25,$AH$7:$AH$25),IF($G538=$AI$6,LOOKUP($Z538,$AF$7:$AF$25,$AI$7:$AI$25),IF($G538=$AJ$6,LOOKUP($Z538,$AF$7:$AF$25,$AJ$7:$AJ$25),IF($G538=$BR$6,LOOKUP($Z538,$AF$7:$AF$25,$BR$7:$BR$25),IF($G538=$BS$6,LOOKUP($Z538,$AF$7:$AF$25,$BS$7:$BS$25),IF($G538=$BT$6,LOOKUP($Z538,$AF$7:$AF$25,$BT$7:$BT$25),IF($G538=$BU$6,LOOKUP($Z538,$AF$7:$AF$25,$BU$7:$BU$25),IF($G538=$BI$6,$BI$7,IF($G538=$AQ$6,LOOKUP($Z538,$AF$7:$AF$25,$AQ$7:$AQ$25),IF($G538=$AR$6,LOOKUP($Z538,$AF$7:$AF$25,$AR$7:$AR$25),IF($G538=$BV$6,LOOKUP($Z538,$AF$7:$AF$25,$BV$7:$BV$25),IF($G538=$BW$6,LOOKUP($Z538,$AF$7:$AF$25,$BW$7:$BW$25),IF($G538=$AU$6,LOOKUP($Z538,$AF$7:$AF$25,$AU$7:$AU$25),IF($G538=$AV$6,LOOKUP($Z538,$AF$7:$AF$25,$AV$7:$AV$25),IF($G538=$AK$6,LOOKUP($Z538,$AF$7:$AF$25,$AK$7:$AK$25),IF($G538=$AL$6,LOOKUP($Z538,$AF$7:$AF$25,$AL$7:$AL$25),IF($G538=$AM$6,LOOKUP($Z538,$AF$7:$AF$25,$AM$7:$AM$25),IF($G538=$BJ$6,$BJ$7,IF($G538=#REF!,#REF!,IF($G538=$AN$6,$AN$7,IF($G538=$AW$6,LOOKUP($Z538,$AF$7:$AF$25,$AW$7:$AW$25),IF($G538=$AX$6,LOOKUP($Z538,$AF$7:$AF$25,$AX$7:$AX$25),IF($G538=$BD$6,$BD$7,IF($G538=$AY$6,LOOKUP($Z538,$AF$7:$AF$25,$AY$7:$AY$25),IF($G538=$AZ$6,LOOKUP($Z538,$AF$7:$AF$25,$AZ$7:$AZ$25),IF($G538=$BL$6,$BL$7,IF($G538=$AP$6,LOOKUP($Z538,$AF$7:$AF$25,$AP$7:$AP$25),IF($G538=$BK$6,$BK$7,IF($G538=$CD$6,LOOKUP($Z538,$AF$7:$AF$25,$CD$7:$CD$25),IF($G538=$BE$6,$BE$7,IF($G538=$BF$6,$BF$7,IF($G538=$BG$6,$BG$7,IF($G538=$CE$6,"based on duration",IF($G538=$CF$6,LOOKUP($Z538,$AF$7:$AF$25,$CF$7:$CF$25),IF($G538=$CG$6,$CG$7,IF($G538=$CH$6,$CH$7,IF($G538=$CI$6,$CI$7,IF($G538=$BA$6,$BA$7,IF($G538=$BB$6,$BB$7,IF($G538=$BC$6,$BC$7,IF($G538=#REF!,#REF!,IF($G538=$CJ$6,$CJ$7,"TBD")))))))))))))))))))))))))))))))))))))))))))))</f>
        <v/>
      </c>
      <c r="AE538" s="121"/>
      <c r="AF538" s="8"/>
      <c r="AG538" s="13"/>
      <c r="AH538" s="13"/>
      <c r="AI538" s="13"/>
      <c r="AJ538" s="13"/>
      <c r="AO538" s="13"/>
      <c r="BR538" s="13"/>
      <c r="BS538" s="122"/>
      <c r="BT538" s="122"/>
      <c r="BX538" s="13"/>
      <c r="BY538" s="122"/>
      <c r="BZ538" s="122"/>
      <c r="CO538" s="136"/>
      <c r="CP538" s="137"/>
    </row>
    <row r="539" spans="1:94" s="123" customFormat="1" x14ac:dyDescent="0.25">
      <c r="A539" s="118"/>
      <c r="B539" s="118"/>
      <c r="C539" s="118"/>
      <c r="D539" s="118"/>
      <c r="E539" s="118"/>
      <c r="F539" s="118"/>
      <c r="G539" s="118"/>
      <c r="H539" s="118"/>
      <c r="I539" s="18" t="str">
        <f t="shared" si="150"/>
        <v/>
      </c>
      <c r="J539" s="18" t="str">
        <f t="shared" si="151"/>
        <v/>
      </c>
      <c r="K539" s="118"/>
      <c r="L539" s="151"/>
      <c r="M539" s="151"/>
      <c r="N539" s="119"/>
      <c r="O539" s="120" t="str">
        <f t="shared" si="153"/>
        <v/>
      </c>
      <c r="P539" s="119"/>
      <c r="Q539" s="15" t="str">
        <f t="shared" si="154"/>
        <v/>
      </c>
      <c r="R539" s="15" t="str">
        <f>IF('2014 Quote Calculator'!$AB539="-","-",IF('2014 Quote Calculator'!$AB539="","",IF(OR('2014 Quote Calculator'!$E539=$CF$6,'2014 Quote Calculator'!$E539=$CG$6,'2014 Quote Calculator'!$E539=$CH$6,'2014 Quote Calculator'!$E539=$CI$6),'2014 Quote Calculator'!$AB539,(1-$L539)*'2014 Quote Calculator'!$AB539)))</f>
        <v/>
      </c>
      <c r="S539" s="15" t="str">
        <f t="shared" si="147"/>
        <v/>
      </c>
      <c r="T539" s="15" t="str">
        <f>IF('2014 Quote Calculator'!$AD539="-","-",IF('2014 Quote Calculator'!$AD539="","",IF(OR('2014 Quote Calculator'!$G539=$CF$6,'2014 Quote Calculator'!$G539=$CG$6,'2014 Quote Calculator'!$G539=$CH$6,'2014 Quote Calculator'!$G539=$CI$6),'2014 Quote Calculator'!$AD539,(1-$L539)*'2014 Quote Calculator'!$AD539)))</f>
        <v/>
      </c>
      <c r="U539" s="15" t="str">
        <f t="shared" si="155"/>
        <v/>
      </c>
      <c r="V539" s="119"/>
      <c r="W539" s="18" t="str">
        <f t="shared" si="152"/>
        <v/>
      </c>
      <c r="X539" s="18" t="str">
        <f t="shared" si="148"/>
        <v/>
      </c>
      <c r="Y539" s="18"/>
      <c r="Z539" s="18"/>
      <c r="AA539" s="18" t="str">
        <f t="shared" ref="AA539:AA602" si="156">IF($W539="","",IF(LOOKUP($W539,$CL$7:$CL$15,$CL$7:$CL$15)=$W539,(LOOKUP($W539,$CL$7:$CL$15,$CL$7:$CL$15)),(LOOKUP($W539,$CL$7:$CL$15,$CL$8:$CL$16))))</f>
        <v/>
      </c>
      <c r="AB539" s="15" t="str">
        <f>IF($E539="","",IF($E539=$CL$6,"",IF($E539=$AG$6,LOOKUP($X539,$AF$7:$AF$25,$AG$7:$AG$25),IF($E539=$AH$6,LOOKUP($X539,$AF$7:$AF$25,$AH$7:$AH$25),IF($E539=$AI$6,LOOKUP($X539,$AF$7:$AF$25,$AI$7:$AI$25),IF($E539=$AJ$6,LOOKUP($X539,$AF$7:$AF$25,$AJ$7:$AJ$25),IF($E539=$BR$6,LOOKUP($X539,$AF$7:$AF$25,$BR$7:$BR$25),IF($E539=$BS$6,LOOKUP($X539,$AF$7:$AF$25,$BS$7:$BS$25),IF($E539=$BT$6,LOOKUP($X539,$AF$7:$AF$25,$BT$7:$BT$25),IF($E539=$BU$6,LOOKUP($X539,$AF$7:$AF$25,$BU$7:$BU$25),IF($E539=$BI$6,$BI$7,IF($E539=$AQ$6,LOOKUP($X539,$AF$7:$AF$25,$AQ$7:$AQ$25),IF($E539=$AR$6,LOOKUP($X539,$AF$7:$AF$25,$AR$7:$AR$25),IF($E539=$BV$6,LOOKUP($X539,$AF$7:$AF$25,$BV$7:$BV$25),IF($E539=$BW$6,LOOKUP($X539,$AF$7:$AF$25,$BW$7:$BW$25),IF($E539=$AU$6,LOOKUP($X539,$AF$7:$AF$25,$AU$7:$AU$25),IF($E539=$AV$6,LOOKUP($X539,$AF$7:$AF$25,$AV$7:$AV$25),IF($E539=$AK$6,LOOKUP($X539,$AF$7:$AF$25,$AK$7:$AK$25),IF($E539=$AL$6,LOOKUP($X539,$AF$7:$AF$25,$AL$7:$AL$25),IF($E539=$AM$6,LOOKUP($X539,$AF$7:$AF$25,$AM$7:$AM$25),IF($E539=$BJ$6,$BJ$7,IF($E539=#REF!,#REF!,IF($E539=$AN$6,$AN$7,IF($E539=$AW$6,LOOKUP($X539,$AF$7:$AF$25,$AW$7:$AW$25),IF($E539=$AX$6,LOOKUP($X539,$AF$7:$AF$25,$AX$7:$AX$25),IF($E539=$BD$6,$BD$7,IF($E539=$AY$6,LOOKUP($X539,$AF$7:$AF$25,$AY$7:$AY$25),IF($E539=$AZ$6,LOOKUP($X539,$AF$7:$AF$25,$AZ$7:$AZ$25),IF($E539=$BL$6,$BL$7,IF($E539=$AP$6,LOOKUP($X539,$AF$7:$AF$25,$AP$7:$AP$25),IF($E539=$BK$6,$BK$7,IF($E539=$CD$6,LOOKUP($X539,$AF$7:$AF$25,$CD$7:$CD$25),IF($E539=$BE$6,$BE$7,IF($E539=$BF$6,$BF$7,IF($E539=$BG$6,$BG$7,IF($E539=$CE$6,"based on duration",IF($E539=$CF$6,LOOKUP($X539,$AF$7:$AF$25,$CF$7:$CF$25),IF($E539=$CG$6,$CG$7,IF($E539=$CH$6,$CH$7,IF($E539=$CI$6,$CI$7,IF($E539=$BA$6,$BA$7,IF($E539=$BB$6,$BB$7,IF($E539=$BC$6,$BC$7,IF($E539=#REF!,#REF!,IF($E539=$CJ$6,$CJ$7,"TBD")))))))))))))))))))))))))))))))))))))))))))))</f>
        <v/>
      </c>
      <c r="AC539" s="15" t="str">
        <f t="shared" si="149"/>
        <v/>
      </c>
      <c r="AD539" s="15" t="str">
        <f>IF($G539="","",IF($G539=$CL$6,"",IF($G539=$AG$6,LOOKUP($Z539,$AF$7:$AF$25,$AG$7:$AG$25),IF($G539=$AH$6,LOOKUP($Z539,$AF$7:$AF$25,$AH$7:$AH$25),IF($G539=$AI$6,LOOKUP($Z539,$AF$7:$AF$25,$AI$7:$AI$25),IF($G539=$AJ$6,LOOKUP($Z539,$AF$7:$AF$25,$AJ$7:$AJ$25),IF($G539=$BR$6,LOOKUP($Z539,$AF$7:$AF$25,$BR$7:$BR$25),IF($G539=$BS$6,LOOKUP($Z539,$AF$7:$AF$25,$BS$7:$BS$25),IF($G539=$BT$6,LOOKUP($Z539,$AF$7:$AF$25,$BT$7:$BT$25),IF($G539=$BU$6,LOOKUP($Z539,$AF$7:$AF$25,$BU$7:$BU$25),IF($G539=$BI$6,$BI$7,IF($G539=$AQ$6,LOOKUP($Z539,$AF$7:$AF$25,$AQ$7:$AQ$25),IF($G539=$AR$6,LOOKUP($Z539,$AF$7:$AF$25,$AR$7:$AR$25),IF($G539=$BV$6,LOOKUP($Z539,$AF$7:$AF$25,$BV$7:$BV$25),IF($G539=$BW$6,LOOKUP($Z539,$AF$7:$AF$25,$BW$7:$BW$25),IF($G539=$AU$6,LOOKUP($Z539,$AF$7:$AF$25,$AU$7:$AU$25),IF($G539=$AV$6,LOOKUP($Z539,$AF$7:$AF$25,$AV$7:$AV$25),IF($G539=$AK$6,LOOKUP($Z539,$AF$7:$AF$25,$AK$7:$AK$25),IF($G539=$AL$6,LOOKUP($Z539,$AF$7:$AF$25,$AL$7:$AL$25),IF($G539=$AM$6,LOOKUP($Z539,$AF$7:$AF$25,$AM$7:$AM$25),IF($G539=$BJ$6,$BJ$7,IF($G539=#REF!,#REF!,IF($G539=$AN$6,$AN$7,IF($G539=$AW$6,LOOKUP($Z539,$AF$7:$AF$25,$AW$7:$AW$25),IF($G539=$AX$6,LOOKUP($Z539,$AF$7:$AF$25,$AX$7:$AX$25),IF($G539=$BD$6,$BD$7,IF($G539=$AY$6,LOOKUP($Z539,$AF$7:$AF$25,$AY$7:$AY$25),IF($G539=$AZ$6,LOOKUP($Z539,$AF$7:$AF$25,$AZ$7:$AZ$25),IF($G539=$BL$6,$BL$7,IF($G539=$AP$6,LOOKUP($Z539,$AF$7:$AF$25,$AP$7:$AP$25),IF($G539=$BK$6,$BK$7,IF($G539=$CD$6,LOOKUP($Z539,$AF$7:$AF$25,$CD$7:$CD$25),IF($G539=$BE$6,$BE$7,IF($G539=$BF$6,$BF$7,IF($G539=$BG$6,$BG$7,IF($G539=$CE$6,"based on duration",IF($G539=$CF$6,LOOKUP($Z539,$AF$7:$AF$25,$CF$7:$CF$25),IF($G539=$CG$6,$CG$7,IF($G539=$CH$6,$CH$7,IF($G539=$CI$6,$CI$7,IF($G539=$BA$6,$BA$7,IF($G539=$BB$6,$BB$7,IF($G539=$BC$6,$BC$7,IF($G539=#REF!,#REF!,IF($G539=$CJ$6,$CJ$7,"TBD")))))))))))))))))))))))))))))))))))))))))))))</f>
        <v/>
      </c>
      <c r="AE539" s="121"/>
      <c r="AF539" s="8"/>
      <c r="AG539" s="13"/>
      <c r="AH539" s="13"/>
      <c r="AI539" s="13"/>
      <c r="AJ539" s="13"/>
      <c r="AO539" s="13"/>
      <c r="BR539" s="13"/>
      <c r="BS539" s="122"/>
      <c r="BT539" s="122"/>
      <c r="BX539" s="13"/>
      <c r="BY539" s="122"/>
      <c r="BZ539" s="122"/>
      <c r="CO539" s="136"/>
      <c r="CP539" s="137"/>
    </row>
    <row r="540" spans="1:94" s="123" customFormat="1" x14ac:dyDescent="0.25">
      <c r="A540" s="118"/>
      <c r="B540" s="118"/>
      <c r="C540" s="118"/>
      <c r="D540" s="118"/>
      <c r="E540" s="118"/>
      <c r="F540" s="118"/>
      <c r="G540" s="118"/>
      <c r="H540" s="118"/>
      <c r="I540" s="18" t="str">
        <f t="shared" si="150"/>
        <v/>
      </c>
      <c r="J540" s="18" t="str">
        <f t="shared" si="151"/>
        <v/>
      </c>
      <c r="K540" s="118"/>
      <c r="L540" s="151"/>
      <c r="M540" s="151"/>
      <c r="N540" s="119"/>
      <c r="O540" s="120" t="str">
        <f t="shared" si="153"/>
        <v/>
      </c>
      <c r="P540" s="119"/>
      <c r="Q540" s="15" t="str">
        <f t="shared" si="154"/>
        <v/>
      </c>
      <c r="R540" s="15" t="str">
        <f>IF('2014 Quote Calculator'!$AB540="-","-",IF('2014 Quote Calculator'!$AB540="","",IF(OR('2014 Quote Calculator'!$E540=$CF$6,'2014 Quote Calculator'!$E540=$CG$6,'2014 Quote Calculator'!$E540=$CH$6,'2014 Quote Calculator'!$E540=$CI$6),'2014 Quote Calculator'!$AB540,(1-$L540)*'2014 Quote Calculator'!$AB540)))</f>
        <v/>
      </c>
      <c r="S540" s="15" t="str">
        <f t="shared" si="147"/>
        <v/>
      </c>
      <c r="T540" s="15" t="str">
        <f>IF('2014 Quote Calculator'!$AD540="-","-",IF('2014 Quote Calculator'!$AD540="","",IF(OR('2014 Quote Calculator'!$G540=$CF$6,'2014 Quote Calculator'!$G540=$CG$6,'2014 Quote Calculator'!$G540=$CH$6,'2014 Quote Calculator'!$G540=$CI$6),'2014 Quote Calculator'!$AD540,(1-$L540)*'2014 Quote Calculator'!$AD540)))</f>
        <v/>
      </c>
      <c r="U540" s="15" t="str">
        <f t="shared" si="155"/>
        <v/>
      </c>
      <c r="V540" s="119"/>
      <c r="W540" s="18" t="str">
        <f t="shared" si="152"/>
        <v/>
      </c>
      <c r="X540" s="18" t="str">
        <f t="shared" si="148"/>
        <v/>
      </c>
      <c r="Y540" s="18"/>
      <c r="Z540" s="18"/>
      <c r="AA540" s="18" t="str">
        <f t="shared" si="156"/>
        <v/>
      </c>
      <c r="AB540" s="15" t="str">
        <f>IF($E540="","",IF($E540=$CL$6,"",IF($E540=$AG$6,LOOKUP($X540,$AF$7:$AF$25,$AG$7:$AG$25),IF($E540=$AH$6,LOOKUP($X540,$AF$7:$AF$25,$AH$7:$AH$25),IF($E540=$AI$6,LOOKUP($X540,$AF$7:$AF$25,$AI$7:$AI$25),IF($E540=$AJ$6,LOOKUP($X540,$AF$7:$AF$25,$AJ$7:$AJ$25),IF($E540=$BR$6,LOOKUP($X540,$AF$7:$AF$25,$BR$7:$BR$25),IF($E540=$BS$6,LOOKUP($X540,$AF$7:$AF$25,$BS$7:$BS$25),IF($E540=$BT$6,LOOKUP($X540,$AF$7:$AF$25,$BT$7:$BT$25),IF($E540=$BU$6,LOOKUP($X540,$AF$7:$AF$25,$BU$7:$BU$25),IF($E540=$BI$6,$BI$7,IF($E540=$AQ$6,LOOKUP($X540,$AF$7:$AF$25,$AQ$7:$AQ$25),IF($E540=$AR$6,LOOKUP($X540,$AF$7:$AF$25,$AR$7:$AR$25),IF($E540=$BV$6,LOOKUP($X540,$AF$7:$AF$25,$BV$7:$BV$25),IF($E540=$BW$6,LOOKUP($X540,$AF$7:$AF$25,$BW$7:$BW$25),IF($E540=$AU$6,LOOKUP($X540,$AF$7:$AF$25,$AU$7:$AU$25),IF($E540=$AV$6,LOOKUP($X540,$AF$7:$AF$25,$AV$7:$AV$25),IF($E540=$AK$6,LOOKUP($X540,$AF$7:$AF$25,$AK$7:$AK$25),IF($E540=$AL$6,LOOKUP($X540,$AF$7:$AF$25,$AL$7:$AL$25),IF($E540=$AM$6,LOOKUP($X540,$AF$7:$AF$25,$AM$7:$AM$25),IF($E540=$BJ$6,$BJ$7,IF($E540=#REF!,#REF!,IF($E540=$AN$6,$AN$7,IF($E540=$AW$6,LOOKUP($X540,$AF$7:$AF$25,$AW$7:$AW$25),IF($E540=$AX$6,LOOKUP($X540,$AF$7:$AF$25,$AX$7:$AX$25),IF($E540=$BD$6,$BD$7,IF($E540=$AY$6,LOOKUP($X540,$AF$7:$AF$25,$AY$7:$AY$25),IF($E540=$AZ$6,LOOKUP($X540,$AF$7:$AF$25,$AZ$7:$AZ$25),IF($E540=$BL$6,$BL$7,IF($E540=$AP$6,LOOKUP($X540,$AF$7:$AF$25,$AP$7:$AP$25),IF($E540=$BK$6,$BK$7,IF($E540=$CD$6,LOOKUP($X540,$AF$7:$AF$25,$CD$7:$CD$25),IF($E540=$BE$6,$BE$7,IF($E540=$BF$6,$BF$7,IF($E540=$BG$6,$BG$7,IF($E540=$CE$6,"based on duration",IF($E540=$CF$6,LOOKUP($X540,$AF$7:$AF$25,$CF$7:$CF$25),IF($E540=$CG$6,$CG$7,IF($E540=$CH$6,$CH$7,IF($E540=$CI$6,$CI$7,IF($E540=$BA$6,$BA$7,IF($E540=$BB$6,$BB$7,IF($E540=$BC$6,$BC$7,IF($E540=#REF!,#REF!,IF($E540=$CJ$6,$CJ$7,"TBD")))))))))))))))))))))))))))))))))))))))))))))</f>
        <v/>
      </c>
      <c r="AC540" s="15" t="str">
        <f t="shared" si="149"/>
        <v/>
      </c>
      <c r="AD540" s="15" t="str">
        <f>IF($G540="","",IF($G540=$CL$6,"",IF($G540=$AG$6,LOOKUP($Z540,$AF$7:$AF$25,$AG$7:$AG$25),IF($G540=$AH$6,LOOKUP($Z540,$AF$7:$AF$25,$AH$7:$AH$25),IF($G540=$AI$6,LOOKUP($Z540,$AF$7:$AF$25,$AI$7:$AI$25),IF($G540=$AJ$6,LOOKUP($Z540,$AF$7:$AF$25,$AJ$7:$AJ$25),IF($G540=$BR$6,LOOKUP($Z540,$AF$7:$AF$25,$BR$7:$BR$25),IF($G540=$BS$6,LOOKUP($Z540,$AF$7:$AF$25,$BS$7:$BS$25),IF($G540=$BT$6,LOOKUP($Z540,$AF$7:$AF$25,$BT$7:$BT$25),IF($G540=$BU$6,LOOKUP($Z540,$AF$7:$AF$25,$BU$7:$BU$25),IF($G540=$BI$6,$BI$7,IF($G540=$AQ$6,LOOKUP($Z540,$AF$7:$AF$25,$AQ$7:$AQ$25),IF($G540=$AR$6,LOOKUP($Z540,$AF$7:$AF$25,$AR$7:$AR$25),IF($G540=$BV$6,LOOKUP($Z540,$AF$7:$AF$25,$BV$7:$BV$25),IF($G540=$BW$6,LOOKUP($Z540,$AF$7:$AF$25,$BW$7:$BW$25),IF($G540=$AU$6,LOOKUP($Z540,$AF$7:$AF$25,$AU$7:$AU$25),IF($G540=$AV$6,LOOKUP($Z540,$AF$7:$AF$25,$AV$7:$AV$25),IF($G540=$AK$6,LOOKUP($Z540,$AF$7:$AF$25,$AK$7:$AK$25),IF($G540=$AL$6,LOOKUP($Z540,$AF$7:$AF$25,$AL$7:$AL$25),IF($G540=$AM$6,LOOKUP($Z540,$AF$7:$AF$25,$AM$7:$AM$25),IF($G540=$BJ$6,$BJ$7,IF($G540=#REF!,#REF!,IF($G540=$AN$6,$AN$7,IF($G540=$AW$6,LOOKUP($Z540,$AF$7:$AF$25,$AW$7:$AW$25),IF($G540=$AX$6,LOOKUP($Z540,$AF$7:$AF$25,$AX$7:$AX$25),IF($G540=$BD$6,$BD$7,IF($G540=$AY$6,LOOKUP($Z540,$AF$7:$AF$25,$AY$7:$AY$25),IF($G540=$AZ$6,LOOKUP($Z540,$AF$7:$AF$25,$AZ$7:$AZ$25),IF($G540=$BL$6,$BL$7,IF($G540=$AP$6,LOOKUP($Z540,$AF$7:$AF$25,$AP$7:$AP$25),IF($G540=$BK$6,$BK$7,IF($G540=$CD$6,LOOKUP($Z540,$AF$7:$AF$25,$CD$7:$CD$25),IF($G540=$BE$6,$BE$7,IF($G540=$BF$6,$BF$7,IF($G540=$BG$6,$BG$7,IF($G540=$CE$6,"based on duration",IF($G540=$CF$6,LOOKUP($Z540,$AF$7:$AF$25,$CF$7:$CF$25),IF($G540=$CG$6,$CG$7,IF($G540=$CH$6,$CH$7,IF($G540=$CI$6,$CI$7,IF($G540=$BA$6,$BA$7,IF($G540=$BB$6,$BB$7,IF($G540=$BC$6,$BC$7,IF($G540=#REF!,#REF!,IF($G540=$CJ$6,$CJ$7,"TBD")))))))))))))))))))))))))))))))))))))))))))))</f>
        <v/>
      </c>
      <c r="AE540" s="121"/>
      <c r="AF540" s="8"/>
      <c r="AG540" s="13"/>
      <c r="AH540" s="13"/>
      <c r="AI540" s="13"/>
      <c r="AJ540" s="13"/>
      <c r="AO540" s="13"/>
      <c r="BR540" s="13"/>
      <c r="BS540" s="122"/>
      <c r="BT540" s="122"/>
      <c r="BX540" s="13"/>
      <c r="BY540" s="122"/>
      <c r="BZ540" s="122"/>
      <c r="CO540" s="136"/>
      <c r="CP540" s="137"/>
    </row>
    <row r="541" spans="1:94" s="123" customFormat="1" x14ac:dyDescent="0.25">
      <c r="A541" s="118"/>
      <c r="B541" s="118"/>
      <c r="C541" s="118"/>
      <c r="D541" s="118"/>
      <c r="E541" s="118"/>
      <c r="F541" s="118"/>
      <c r="G541" s="118"/>
      <c r="H541" s="118"/>
      <c r="I541" s="18" t="str">
        <f t="shared" si="150"/>
        <v/>
      </c>
      <c r="J541" s="18" t="str">
        <f t="shared" si="151"/>
        <v/>
      </c>
      <c r="K541" s="118"/>
      <c r="L541" s="151"/>
      <c r="M541" s="151"/>
      <c r="N541" s="119"/>
      <c r="O541" s="120" t="str">
        <f t="shared" si="153"/>
        <v/>
      </c>
      <c r="P541" s="119"/>
      <c r="Q541" s="15" t="str">
        <f t="shared" si="154"/>
        <v/>
      </c>
      <c r="R541" s="15" t="str">
        <f>IF('2014 Quote Calculator'!$AB541="-","-",IF('2014 Quote Calculator'!$AB541="","",IF(OR('2014 Quote Calculator'!$E541=$CF$6,'2014 Quote Calculator'!$E541=$CG$6,'2014 Quote Calculator'!$E541=$CH$6,'2014 Quote Calculator'!$E541=$CI$6),'2014 Quote Calculator'!$AB541,(1-$L541)*'2014 Quote Calculator'!$AB541)))</f>
        <v/>
      </c>
      <c r="S541" s="15" t="str">
        <f t="shared" si="147"/>
        <v/>
      </c>
      <c r="T541" s="15" t="str">
        <f>IF('2014 Quote Calculator'!$AD541="-","-",IF('2014 Quote Calculator'!$AD541="","",IF(OR('2014 Quote Calculator'!$G541=$CF$6,'2014 Quote Calculator'!$G541=$CG$6,'2014 Quote Calculator'!$G541=$CH$6,'2014 Quote Calculator'!$G541=$CI$6),'2014 Quote Calculator'!$AD541,(1-$L541)*'2014 Quote Calculator'!$AD541)))</f>
        <v/>
      </c>
      <c r="U541" s="15" t="str">
        <f t="shared" si="155"/>
        <v/>
      </c>
      <c r="V541" s="119"/>
      <c r="W541" s="18" t="str">
        <f t="shared" si="152"/>
        <v/>
      </c>
      <c r="X541" s="18" t="str">
        <f t="shared" si="148"/>
        <v/>
      </c>
      <c r="Y541" s="18"/>
      <c r="Z541" s="18"/>
      <c r="AA541" s="18" t="str">
        <f t="shared" si="156"/>
        <v/>
      </c>
      <c r="AB541" s="15" t="str">
        <f>IF($E541="","",IF($E541=$CL$6,"",IF($E541=$AG$6,LOOKUP($X541,$AF$7:$AF$25,$AG$7:$AG$25),IF($E541=$AH$6,LOOKUP($X541,$AF$7:$AF$25,$AH$7:$AH$25),IF($E541=$AI$6,LOOKUP($X541,$AF$7:$AF$25,$AI$7:$AI$25),IF($E541=$AJ$6,LOOKUP($X541,$AF$7:$AF$25,$AJ$7:$AJ$25),IF($E541=$BR$6,LOOKUP($X541,$AF$7:$AF$25,$BR$7:$BR$25),IF($E541=$BS$6,LOOKUP($X541,$AF$7:$AF$25,$BS$7:$BS$25),IF($E541=$BT$6,LOOKUP($X541,$AF$7:$AF$25,$BT$7:$BT$25),IF($E541=$BU$6,LOOKUP($X541,$AF$7:$AF$25,$BU$7:$BU$25),IF($E541=$BI$6,$BI$7,IF($E541=$AQ$6,LOOKUP($X541,$AF$7:$AF$25,$AQ$7:$AQ$25),IF($E541=$AR$6,LOOKUP($X541,$AF$7:$AF$25,$AR$7:$AR$25),IF($E541=$BV$6,LOOKUP($X541,$AF$7:$AF$25,$BV$7:$BV$25),IF($E541=$BW$6,LOOKUP($X541,$AF$7:$AF$25,$BW$7:$BW$25),IF($E541=$AU$6,LOOKUP($X541,$AF$7:$AF$25,$AU$7:$AU$25),IF($E541=$AV$6,LOOKUP($X541,$AF$7:$AF$25,$AV$7:$AV$25),IF($E541=$AK$6,LOOKUP($X541,$AF$7:$AF$25,$AK$7:$AK$25),IF($E541=$AL$6,LOOKUP($X541,$AF$7:$AF$25,$AL$7:$AL$25),IF($E541=$AM$6,LOOKUP($X541,$AF$7:$AF$25,$AM$7:$AM$25),IF($E541=$BJ$6,$BJ$7,IF($E541=#REF!,#REF!,IF($E541=$AN$6,$AN$7,IF($E541=$AW$6,LOOKUP($X541,$AF$7:$AF$25,$AW$7:$AW$25),IF($E541=$AX$6,LOOKUP($X541,$AF$7:$AF$25,$AX$7:$AX$25),IF($E541=$BD$6,$BD$7,IF($E541=$AY$6,LOOKUP($X541,$AF$7:$AF$25,$AY$7:$AY$25),IF($E541=$AZ$6,LOOKUP($X541,$AF$7:$AF$25,$AZ$7:$AZ$25),IF($E541=$BL$6,$BL$7,IF($E541=$AP$6,LOOKUP($X541,$AF$7:$AF$25,$AP$7:$AP$25),IF($E541=$BK$6,$BK$7,IF($E541=$CD$6,LOOKUP($X541,$AF$7:$AF$25,$CD$7:$CD$25),IF($E541=$BE$6,$BE$7,IF($E541=$BF$6,$BF$7,IF($E541=$BG$6,$BG$7,IF($E541=$CE$6,"based on duration",IF($E541=$CF$6,LOOKUP($X541,$AF$7:$AF$25,$CF$7:$CF$25),IF($E541=$CG$6,$CG$7,IF($E541=$CH$6,$CH$7,IF($E541=$CI$6,$CI$7,IF($E541=$BA$6,$BA$7,IF($E541=$BB$6,$BB$7,IF($E541=$BC$6,$BC$7,IF($E541=#REF!,#REF!,IF($E541=$CJ$6,$CJ$7,"TBD")))))))))))))))))))))))))))))))))))))))))))))</f>
        <v/>
      </c>
      <c r="AC541" s="15" t="str">
        <f t="shared" si="149"/>
        <v/>
      </c>
      <c r="AD541" s="15" t="str">
        <f>IF($G541="","",IF($G541=$CL$6,"",IF($G541=$AG$6,LOOKUP($Z541,$AF$7:$AF$25,$AG$7:$AG$25),IF($G541=$AH$6,LOOKUP($Z541,$AF$7:$AF$25,$AH$7:$AH$25),IF($G541=$AI$6,LOOKUP($Z541,$AF$7:$AF$25,$AI$7:$AI$25),IF($G541=$AJ$6,LOOKUP($Z541,$AF$7:$AF$25,$AJ$7:$AJ$25),IF($G541=$BR$6,LOOKUP($Z541,$AF$7:$AF$25,$BR$7:$BR$25),IF($G541=$BS$6,LOOKUP($Z541,$AF$7:$AF$25,$BS$7:$BS$25),IF($G541=$BT$6,LOOKUP($Z541,$AF$7:$AF$25,$BT$7:$BT$25),IF($G541=$BU$6,LOOKUP($Z541,$AF$7:$AF$25,$BU$7:$BU$25),IF($G541=$BI$6,$BI$7,IF($G541=$AQ$6,LOOKUP($Z541,$AF$7:$AF$25,$AQ$7:$AQ$25),IF($G541=$AR$6,LOOKUP($Z541,$AF$7:$AF$25,$AR$7:$AR$25),IF($G541=$BV$6,LOOKUP($Z541,$AF$7:$AF$25,$BV$7:$BV$25),IF($G541=$BW$6,LOOKUP($Z541,$AF$7:$AF$25,$BW$7:$BW$25),IF($G541=$AU$6,LOOKUP($Z541,$AF$7:$AF$25,$AU$7:$AU$25),IF($G541=$AV$6,LOOKUP($Z541,$AF$7:$AF$25,$AV$7:$AV$25),IF($G541=$AK$6,LOOKUP($Z541,$AF$7:$AF$25,$AK$7:$AK$25),IF($G541=$AL$6,LOOKUP($Z541,$AF$7:$AF$25,$AL$7:$AL$25),IF($G541=$AM$6,LOOKUP($Z541,$AF$7:$AF$25,$AM$7:$AM$25),IF($G541=$BJ$6,$BJ$7,IF($G541=#REF!,#REF!,IF($G541=$AN$6,$AN$7,IF($G541=$AW$6,LOOKUP($Z541,$AF$7:$AF$25,$AW$7:$AW$25),IF($G541=$AX$6,LOOKUP($Z541,$AF$7:$AF$25,$AX$7:$AX$25),IF($G541=$BD$6,$BD$7,IF($G541=$AY$6,LOOKUP($Z541,$AF$7:$AF$25,$AY$7:$AY$25),IF($G541=$AZ$6,LOOKUP($Z541,$AF$7:$AF$25,$AZ$7:$AZ$25),IF($G541=$BL$6,$BL$7,IF($G541=$AP$6,LOOKUP($Z541,$AF$7:$AF$25,$AP$7:$AP$25),IF($G541=$BK$6,$BK$7,IF($G541=$CD$6,LOOKUP($Z541,$AF$7:$AF$25,$CD$7:$CD$25),IF($G541=$BE$6,$BE$7,IF($G541=$BF$6,$BF$7,IF($G541=$BG$6,$BG$7,IF($G541=$CE$6,"based on duration",IF($G541=$CF$6,LOOKUP($Z541,$AF$7:$AF$25,$CF$7:$CF$25),IF($G541=$CG$6,$CG$7,IF($G541=$CH$6,$CH$7,IF($G541=$CI$6,$CI$7,IF($G541=$BA$6,$BA$7,IF($G541=$BB$6,$BB$7,IF($G541=$BC$6,$BC$7,IF($G541=#REF!,#REF!,IF($G541=$CJ$6,$CJ$7,"TBD")))))))))))))))))))))))))))))))))))))))))))))</f>
        <v/>
      </c>
      <c r="AE541" s="121"/>
      <c r="AF541" s="8"/>
      <c r="AG541" s="13"/>
      <c r="AH541" s="13"/>
      <c r="AI541" s="13"/>
      <c r="AJ541" s="13"/>
      <c r="AO541" s="13"/>
      <c r="BR541" s="13"/>
      <c r="BS541" s="122"/>
      <c r="BT541" s="122"/>
      <c r="BX541" s="13"/>
      <c r="BY541" s="122"/>
      <c r="BZ541" s="122"/>
      <c r="CO541" s="136"/>
      <c r="CP541" s="137"/>
    </row>
    <row r="542" spans="1:94" s="123" customFormat="1" x14ac:dyDescent="0.25">
      <c r="A542" s="118"/>
      <c r="B542" s="118"/>
      <c r="C542" s="118"/>
      <c r="D542" s="118"/>
      <c r="E542" s="118"/>
      <c r="F542" s="118"/>
      <c r="G542" s="118"/>
      <c r="H542" s="118"/>
      <c r="I542" s="18" t="str">
        <f t="shared" si="150"/>
        <v/>
      </c>
      <c r="J542" s="18" t="str">
        <f t="shared" si="151"/>
        <v/>
      </c>
      <c r="K542" s="118"/>
      <c r="L542" s="151"/>
      <c r="M542" s="151"/>
      <c r="N542" s="119"/>
      <c r="O542" s="120" t="str">
        <f t="shared" si="153"/>
        <v/>
      </c>
      <c r="P542" s="119"/>
      <c r="Q542" s="15" t="str">
        <f t="shared" si="154"/>
        <v/>
      </c>
      <c r="R542" s="15" t="str">
        <f>IF('2014 Quote Calculator'!$AB542="-","-",IF('2014 Quote Calculator'!$AB542="","",IF(OR('2014 Quote Calculator'!$E542=$CF$6,'2014 Quote Calculator'!$E542=$CG$6,'2014 Quote Calculator'!$E542=$CH$6,'2014 Quote Calculator'!$E542=$CI$6),'2014 Quote Calculator'!$AB542,(1-$L542)*'2014 Quote Calculator'!$AB542)))</f>
        <v/>
      </c>
      <c r="S542" s="15" t="str">
        <f t="shared" si="147"/>
        <v/>
      </c>
      <c r="T542" s="15" t="str">
        <f>IF('2014 Quote Calculator'!$AD542="-","-",IF('2014 Quote Calculator'!$AD542="","",IF(OR('2014 Quote Calculator'!$G542=$CF$6,'2014 Quote Calculator'!$G542=$CG$6,'2014 Quote Calculator'!$G542=$CH$6,'2014 Quote Calculator'!$G542=$CI$6),'2014 Quote Calculator'!$AD542,(1-$L542)*'2014 Quote Calculator'!$AD542)))</f>
        <v/>
      </c>
      <c r="U542" s="15" t="str">
        <f t="shared" si="155"/>
        <v/>
      </c>
      <c r="V542" s="119"/>
      <c r="W542" s="18" t="str">
        <f t="shared" si="152"/>
        <v/>
      </c>
      <c r="X542" s="18" t="str">
        <f t="shared" si="148"/>
        <v/>
      </c>
      <c r="Y542" s="18"/>
      <c r="Z542" s="18"/>
      <c r="AA542" s="18" t="str">
        <f t="shared" si="156"/>
        <v/>
      </c>
      <c r="AB542" s="15" t="str">
        <f>IF($E542="","",IF($E542=$CL$6,"",IF($E542=$AG$6,LOOKUP($X542,$AF$7:$AF$25,$AG$7:$AG$25),IF($E542=$AH$6,LOOKUP($X542,$AF$7:$AF$25,$AH$7:$AH$25),IF($E542=$AI$6,LOOKUP($X542,$AF$7:$AF$25,$AI$7:$AI$25),IF($E542=$AJ$6,LOOKUP($X542,$AF$7:$AF$25,$AJ$7:$AJ$25),IF($E542=$BR$6,LOOKUP($X542,$AF$7:$AF$25,$BR$7:$BR$25),IF($E542=$BS$6,LOOKUP($X542,$AF$7:$AF$25,$BS$7:$BS$25),IF($E542=$BT$6,LOOKUP($X542,$AF$7:$AF$25,$BT$7:$BT$25),IF($E542=$BU$6,LOOKUP($X542,$AF$7:$AF$25,$BU$7:$BU$25),IF($E542=$BI$6,$BI$7,IF($E542=$AQ$6,LOOKUP($X542,$AF$7:$AF$25,$AQ$7:$AQ$25),IF($E542=$AR$6,LOOKUP($X542,$AF$7:$AF$25,$AR$7:$AR$25),IF($E542=$BV$6,LOOKUP($X542,$AF$7:$AF$25,$BV$7:$BV$25),IF($E542=$BW$6,LOOKUP($X542,$AF$7:$AF$25,$BW$7:$BW$25),IF($E542=$AU$6,LOOKUP($X542,$AF$7:$AF$25,$AU$7:$AU$25),IF($E542=$AV$6,LOOKUP($X542,$AF$7:$AF$25,$AV$7:$AV$25),IF($E542=$AK$6,LOOKUP($X542,$AF$7:$AF$25,$AK$7:$AK$25),IF($E542=$AL$6,LOOKUP($X542,$AF$7:$AF$25,$AL$7:$AL$25),IF($E542=$AM$6,LOOKUP($X542,$AF$7:$AF$25,$AM$7:$AM$25),IF($E542=$BJ$6,$BJ$7,IF($E542=#REF!,#REF!,IF($E542=$AN$6,$AN$7,IF($E542=$AW$6,LOOKUP($X542,$AF$7:$AF$25,$AW$7:$AW$25),IF($E542=$AX$6,LOOKUP($X542,$AF$7:$AF$25,$AX$7:$AX$25),IF($E542=$BD$6,$BD$7,IF($E542=$AY$6,LOOKUP($X542,$AF$7:$AF$25,$AY$7:$AY$25),IF($E542=$AZ$6,LOOKUP($X542,$AF$7:$AF$25,$AZ$7:$AZ$25),IF($E542=$BL$6,$BL$7,IF($E542=$AP$6,LOOKUP($X542,$AF$7:$AF$25,$AP$7:$AP$25),IF($E542=$BK$6,$BK$7,IF($E542=$CD$6,LOOKUP($X542,$AF$7:$AF$25,$CD$7:$CD$25),IF($E542=$BE$6,$BE$7,IF($E542=$BF$6,$BF$7,IF($E542=$BG$6,$BG$7,IF($E542=$CE$6,"based on duration",IF($E542=$CF$6,LOOKUP($X542,$AF$7:$AF$25,$CF$7:$CF$25),IF($E542=$CG$6,$CG$7,IF($E542=$CH$6,$CH$7,IF($E542=$CI$6,$CI$7,IF($E542=$BA$6,$BA$7,IF($E542=$BB$6,$BB$7,IF($E542=$BC$6,$BC$7,IF($E542=#REF!,#REF!,IF($E542=$CJ$6,$CJ$7,"TBD")))))))))))))))))))))))))))))))))))))))))))))</f>
        <v/>
      </c>
      <c r="AC542" s="15" t="str">
        <f t="shared" si="149"/>
        <v/>
      </c>
      <c r="AD542" s="15" t="str">
        <f>IF($G542="","",IF($G542=$CL$6,"",IF($G542=$AG$6,LOOKUP($Z542,$AF$7:$AF$25,$AG$7:$AG$25),IF($G542=$AH$6,LOOKUP($Z542,$AF$7:$AF$25,$AH$7:$AH$25),IF($G542=$AI$6,LOOKUP($Z542,$AF$7:$AF$25,$AI$7:$AI$25),IF($G542=$AJ$6,LOOKUP($Z542,$AF$7:$AF$25,$AJ$7:$AJ$25),IF($G542=$BR$6,LOOKUP($Z542,$AF$7:$AF$25,$BR$7:$BR$25),IF($G542=$BS$6,LOOKUP($Z542,$AF$7:$AF$25,$BS$7:$BS$25),IF($G542=$BT$6,LOOKUP($Z542,$AF$7:$AF$25,$BT$7:$BT$25),IF($G542=$BU$6,LOOKUP($Z542,$AF$7:$AF$25,$BU$7:$BU$25),IF($G542=$BI$6,$BI$7,IF($G542=$AQ$6,LOOKUP($Z542,$AF$7:$AF$25,$AQ$7:$AQ$25),IF($G542=$AR$6,LOOKUP($Z542,$AF$7:$AF$25,$AR$7:$AR$25),IF($G542=$BV$6,LOOKUP($Z542,$AF$7:$AF$25,$BV$7:$BV$25),IF($G542=$BW$6,LOOKUP($Z542,$AF$7:$AF$25,$BW$7:$BW$25),IF($G542=$AU$6,LOOKUP($Z542,$AF$7:$AF$25,$AU$7:$AU$25),IF($G542=$AV$6,LOOKUP($Z542,$AF$7:$AF$25,$AV$7:$AV$25),IF($G542=$AK$6,LOOKUP($Z542,$AF$7:$AF$25,$AK$7:$AK$25),IF($G542=$AL$6,LOOKUP($Z542,$AF$7:$AF$25,$AL$7:$AL$25),IF($G542=$AM$6,LOOKUP($Z542,$AF$7:$AF$25,$AM$7:$AM$25),IF($G542=$BJ$6,$BJ$7,IF($G542=#REF!,#REF!,IF($G542=$AN$6,$AN$7,IF($G542=$AW$6,LOOKUP($Z542,$AF$7:$AF$25,$AW$7:$AW$25),IF($G542=$AX$6,LOOKUP($Z542,$AF$7:$AF$25,$AX$7:$AX$25),IF($G542=$BD$6,$BD$7,IF($G542=$AY$6,LOOKUP($Z542,$AF$7:$AF$25,$AY$7:$AY$25),IF($G542=$AZ$6,LOOKUP($Z542,$AF$7:$AF$25,$AZ$7:$AZ$25),IF($G542=$BL$6,$BL$7,IF($G542=$AP$6,LOOKUP($Z542,$AF$7:$AF$25,$AP$7:$AP$25),IF($G542=$BK$6,$BK$7,IF($G542=$CD$6,LOOKUP($Z542,$AF$7:$AF$25,$CD$7:$CD$25),IF($G542=$BE$6,$BE$7,IF($G542=$BF$6,$BF$7,IF($G542=$BG$6,$BG$7,IF($G542=$CE$6,"based on duration",IF($G542=$CF$6,LOOKUP($Z542,$AF$7:$AF$25,$CF$7:$CF$25),IF($G542=$CG$6,$CG$7,IF($G542=$CH$6,$CH$7,IF($G542=$CI$6,$CI$7,IF($G542=$BA$6,$BA$7,IF($G542=$BB$6,$BB$7,IF($G542=$BC$6,$BC$7,IF($G542=#REF!,#REF!,IF($G542=$CJ$6,$CJ$7,"TBD")))))))))))))))))))))))))))))))))))))))))))))</f>
        <v/>
      </c>
      <c r="AE542" s="121"/>
      <c r="AF542" s="8"/>
      <c r="AG542" s="13"/>
      <c r="AH542" s="13"/>
      <c r="AI542" s="13"/>
      <c r="AJ542" s="13"/>
      <c r="AO542" s="13"/>
      <c r="BR542" s="13"/>
      <c r="BS542" s="122"/>
      <c r="BT542" s="122"/>
      <c r="BX542" s="13"/>
      <c r="BY542" s="122"/>
      <c r="BZ542" s="122"/>
      <c r="CO542" s="136"/>
      <c r="CP542" s="137"/>
    </row>
    <row r="543" spans="1:94" s="123" customFormat="1" x14ac:dyDescent="0.25">
      <c r="A543" s="118"/>
      <c r="B543" s="118"/>
      <c r="C543" s="118"/>
      <c r="D543" s="118"/>
      <c r="E543" s="118"/>
      <c r="F543" s="118"/>
      <c r="G543" s="118"/>
      <c r="H543" s="118"/>
      <c r="I543" s="18" t="str">
        <f t="shared" si="150"/>
        <v/>
      </c>
      <c r="J543" s="18" t="str">
        <f t="shared" si="151"/>
        <v/>
      </c>
      <c r="K543" s="118"/>
      <c r="L543" s="151"/>
      <c r="M543" s="151"/>
      <c r="N543" s="119"/>
      <c r="O543" s="120" t="str">
        <f t="shared" si="153"/>
        <v/>
      </c>
      <c r="P543" s="119"/>
      <c r="Q543" s="15" t="str">
        <f t="shared" si="154"/>
        <v/>
      </c>
      <c r="R543" s="15" t="str">
        <f>IF('2014 Quote Calculator'!$AB543="-","-",IF('2014 Quote Calculator'!$AB543="","",IF(OR('2014 Quote Calculator'!$E543=$CF$6,'2014 Quote Calculator'!$E543=$CG$6,'2014 Quote Calculator'!$E543=$CH$6,'2014 Quote Calculator'!$E543=$CI$6),'2014 Quote Calculator'!$AB543,(1-$L543)*'2014 Quote Calculator'!$AB543)))</f>
        <v/>
      </c>
      <c r="S543" s="15" t="str">
        <f t="shared" si="147"/>
        <v/>
      </c>
      <c r="T543" s="15" t="str">
        <f>IF('2014 Quote Calculator'!$AD543="-","-",IF('2014 Quote Calculator'!$AD543="","",IF(OR('2014 Quote Calculator'!$G543=$CF$6,'2014 Quote Calculator'!$G543=$CG$6,'2014 Quote Calculator'!$G543=$CH$6,'2014 Quote Calculator'!$G543=$CI$6),'2014 Quote Calculator'!$AD543,(1-$L543)*'2014 Quote Calculator'!$AD543)))</f>
        <v/>
      </c>
      <c r="U543" s="15" t="str">
        <f t="shared" si="155"/>
        <v/>
      </c>
      <c r="V543" s="119"/>
      <c r="W543" s="18" t="str">
        <f t="shared" si="152"/>
        <v/>
      </c>
      <c r="X543" s="18" t="str">
        <f t="shared" si="148"/>
        <v/>
      </c>
      <c r="Y543" s="18"/>
      <c r="Z543" s="18"/>
      <c r="AA543" s="18" t="str">
        <f t="shared" si="156"/>
        <v/>
      </c>
      <c r="AB543" s="15" t="str">
        <f>IF($E543="","",IF($E543=$CL$6,"",IF($E543=$AG$6,LOOKUP($X543,$AF$7:$AF$25,$AG$7:$AG$25),IF($E543=$AH$6,LOOKUP($X543,$AF$7:$AF$25,$AH$7:$AH$25),IF($E543=$AI$6,LOOKUP($X543,$AF$7:$AF$25,$AI$7:$AI$25),IF($E543=$AJ$6,LOOKUP($X543,$AF$7:$AF$25,$AJ$7:$AJ$25),IF($E543=$BR$6,LOOKUP($X543,$AF$7:$AF$25,$BR$7:$BR$25),IF($E543=$BS$6,LOOKUP($X543,$AF$7:$AF$25,$BS$7:$BS$25),IF($E543=$BT$6,LOOKUP($X543,$AF$7:$AF$25,$BT$7:$BT$25),IF($E543=$BU$6,LOOKUP($X543,$AF$7:$AF$25,$BU$7:$BU$25),IF($E543=$BI$6,$BI$7,IF($E543=$AQ$6,LOOKUP($X543,$AF$7:$AF$25,$AQ$7:$AQ$25),IF($E543=$AR$6,LOOKUP($X543,$AF$7:$AF$25,$AR$7:$AR$25),IF($E543=$BV$6,LOOKUP($X543,$AF$7:$AF$25,$BV$7:$BV$25),IF($E543=$BW$6,LOOKUP($X543,$AF$7:$AF$25,$BW$7:$BW$25),IF($E543=$AU$6,LOOKUP($X543,$AF$7:$AF$25,$AU$7:$AU$25),IF($E543=$AV$6,LOOKUP($X543,$AF$7:$AF$25,$AV$7:$AV$25),IF($E543=$AK$6,LOOKUP($X543,$AF$7:$AF$25,$AK$7:$AK$25),IF($E543=$AL$6,LOOKUP($X543,$AF$7:$AF$25,$AL$7:$AL$25),IF($E543=$AM$6,LOOKUP($X543,$AF$7:$AF$25,$AM$7:$AM$25),IF($E543=$BJ$6,$BJ$7,IF($E543=#REF!,#REF!,IF($E543=$AN$6,$AN$7,IF($E543=$AW$6,LOOKUP($X543,$AF$7:$AF$25,$AW$7:$AW$25),IF($E543=$AX$6,LOOKUP($X543,$AF$7:$AF$25,$AX$7:$AX$25),IF($E543=$BD$6,$BD$7,IF($E543=$AY$6,LOOKUP($X543,$AF$7:$AF$25,$AY$7:$AY$25),IF($E543=$AZ$6,LOOKUP($X543,$AF$7:$AF$25,$AZ$7:$AZ$25),IF($E543=$BL$6,$BL$7,IF($E543=$AP$6,LOOKUP($X543,$AF$7:$AF$25,$AP$7:$AP$25),IF($E543=$BK$6,$BK$7,IF($E543=$CD$6,LOOKUP($X543,$AF$7:$AF$25,$CD$7:$CD$25),IF($E543=$BE$6,$BE$7,IF($E543=$BF$6,$BF$7,IF($E543=$BG$6,$BG$7,IF($E543=$CE$6,"based on duration",IF($E543=$CF$6,LOOKUP($X543,$AF$7:$AF$25,$CF$7:$CF$25),IF($E543=$CG$6,$CG$7,IF($E543=$CH$6,$CH$7,IF($E543=$CI$6,$CI$7,IF($E543=$BA$6,$BA$7,IF($E543=$BB$6,$BB$7,IF($E543=$BC$6,$BC$7,IF($E543=#REF!,#REF!,IF($E543=$CJ$6,$CJ$7,"TBD")))))))))))))))))))))))))))))))))))))))))))))</f>
        <v/>
      </c>
      <c r="AC543" s="15" t="str">
        <f t="shared" si="149"/>
        <v/>
      </c>
      <c r="AD543" s="15" t="str">
        <f>IF($G543="","",IF($G543=$CL$6,"",IF($G543=$AG$6,LOOKUP($Z543,$AF$7:$AF$25,$AG$7:$AG$25),IF($G543=$AH$6,LOOKUP($Z543,$AF$7:$AF$25,$AH$7:$AH$25),IF($G543=$AI$6,LOOKUP($Z543,$AF$7:$AF$25,$AI$7:$AI$25),IF($G543=$AJ$6,LOOKUP($Z543,$AF$7:$AF$25,$AJ$7:$AJ$25),IF($G543=$BR$6,LOOKUP($Z543,$AF$7:$AF$25,$BR$7:$BR$25),IF($G543=$BS$6,LOOKUP($Z543,$AF$7:$AF$25,$BS$7:$BS$25),IF($G543=$BT$6,LOOKUP($Z543,$AF$7:$AF$25,$BT$7:$BT$25),IF($G543=$BU$6,LOOKUP($Z543,$AF$7:$AF$25,$BU$7:$BU$25),IF($G543=$BI$6,$BI$7,IF($G543=$AQ$6,LOOKUP($Z543,$AF$7:$AF$25,$AQ$7:$AQ$25),IF($G543=$AR$6,LOOKUP($Z543,$AF$7:$AF$25,$AR$7:$AR$25),IF($G543=$BV$6,LOOKUP($Z543,$AF$7:$AF$25,$BV$7:$BV$25),IF($G543=$BW$6,LOOKUP($Z543,$AF$7:$AF$25,$BW$7:$BW$25),IF($G543=$AU$6,LOOKUP($Z543,$AF$7:$AF$25,$AU$7:$AU$25),IF($G543=$AV$6,LOOKUP($Z543,$AF$7:$AF$25,$AV$7:$AV$25),IF($G543=$AK$6,LOOKUP($Z543,$AF$7:$AF$25,$AK$7:$AK$25),IF($G543=$AL$6,LOOKUP($Z543,$AF$7:$AF$25,$AL$7:$AL$25),IF($G543=$AM$6,LOOKUP($Z543,$AF$7:$AF$25,$AM$7:$AM$25),IF($G543=$BJ$6,$BJ$7,IF($G543=#REF!,#REF!,IF($G543=$AN$6,$AN$7,IF($G543=$AW$6,LOOKUP($Z543,$AF$7:$AF$25,$AW$7:$AW$25),IF($G543=$AX$6,LOOKUP($Z543,$AF$7:$AF$25,$AX$7:$AX$25),IF($G543=$BD$6,$BD$7,IF($G543=$AY$6,LOOKUP($Z543,$AF$7:$AF$25,$AY$7:$AY$25),IF($G543=$AZ$6,LOOKUP($Z543,$AF$7:$AF$25,$AZ$7:$AZ$25),IF($G543=$BL$6,$BL$7,IF($G543=$AP$6,LOOKUP($Z543,$AF$7:$AF$25,$AP$7:$AP$25),IF($G543=$BK$6,$BK$7,IF($G543=$CD$6,LOOKUP($Z543,$AF$7:$AF$25,$CD$7:$CD$25),IF($G543=$BE$6,$BE$7,IF($G543=$BF$6,$BF$7,IF($G543=$BG$6,$BG$7,IF($G543=$CE$6,"based on duration",IF($G543=$CF$6,LOOKUP($Z543,$AF$7:$AF$25,$CF$7:$CF$25),IF($G543=$CG$6,$CG$7,IF($G543=$CH$6,$CH$7,IF($G543=$CI$6,$CI$7,IF($G543=$BA$6,$BA$7,IF($G543=$BB$6,$BB$7,IF($G543=$BC$6,$BC$7,IF($G543=#REF!,#REF!,IF($G543=$CJ$6,$CJ$7,"TBD")))))))))))))))))))))))))))))))))))))))))))))</f>
        <v/>
      </c>
      <c r="AE543" s="121"/>
      <c r="AF543" s="8"/>
      <c r="AG543" s="13"/>
      <c r="AH543" s="13"/>
      <c r="AI543" s="13"/>
      <c r="AJ543" s="13"/>
      <c r="AO543" s="13"/>
      <c r="BR543" s="13"/>
      <c r="BS543" s="122"/>
      <c r="BT543" s="122"/>
      <c r="BX543" s="13"/>
      <c r="BY543" s="122"/>
      <c r="BZ543" s="122"/>
      <c r="CO543" s="136"/>
      <c r="CP543" s="137"/>
    </row>
    <row r="544" spans="1:94" s="123" customFormat="1" x14ac:dyDescent="0.25">
      <c r="A544" s="118"/>
      <c r="B544" s="118"/>
      <c r="C544" s="118"/>
      <c r="D544" s="118"/>
      <c r="E544" s="118"/>
      <c r="F544" s="118"/>
      <c r="G544" s="118"/>
      <c r="H544" s="118"/>
      <c r="I544" s="18" t="str">
        <f t="shared" si="150"/>
        <v/>
      </c>
      <c r="J544" s="18" t="str">
        <f t="shared" si="151"/>
        <v/>
      </c>
      <c r="K544" s="118"/>
      <c r="L544" s="151"/>
      <c r="M544" s="151"/>
      <c r="N544" s="119"/>
      <c r="O544" s="120" t="str">
        <f t="shared" si="153"/>
        <v/>
      </c>
      <c r="P544" s="119"/>
      <c r="Q544" s="15" t="str">
        <f t="shared" si="154"/>
        <v/>
      </c>
      <c r="R544" s="15" t="str">
        <f>IF('2014 Quote Calculator'!$AB544="-","-",IF('2014 Quote Calculator'!$AB544="","",IF(OR('2014 Quote Calculator'!$E544=$CF$6,'2014 Quote Calculator'!$E544=$CG$6,'2014 Quote Calculator'!$E544=$CH$6,'2014 Quote Calculator'!$E544=$CI$6),'2014 Quote Calculator'!$AB544,(1-$L544)*'2014 Quote Calculator'!$AB544)))</f>
        <v/>
      </c>
      <c r="S544" s="15" t="str">
        <f t="shared" si="147"/>
        <v/>
      </c>
      <c r="T544" s="15" t="str">
        <f>IF('2014 Quote Calculator'!$AD544="-","-",IF('2014 Quote Calculator'!$AD544="","",IF(OR('2014 Quote Calculator'!$G544=$CF$6,'2014 Quote Calculator'!$G544=$CG$6,'2014 Quote Calculator'!$G544=$CH$6,'2014 Quote Calculator'!$G544=$CI$6),'2014 Quote Calculator'!$AD544,(1-$L544)*'2014 Quote Calculator'!$AD544)))</f>
        <v/>
      </c>
      <c r="U544" s="15" t="str">
        <f t="shared" si="155"/>
        <v/>
      </c>
      <c r="V544" s="119"/>
      <c r="W544" s="18" t="str">
        <f t="shared" si="152"/>
        <v/>
      </c>
      <c r="X544" s="18" t="str">
        <f t="shared" si="148"/>
        <v/>
      </c>
      <c r="Y544" s="18"/>
      <c r="Z544" s="18"/>
      <c r="AA544" s="18" t="str">
        <f t="shared" si="156"/>
        <v/>
      </c>
      <c r="AB544" s="15" t="str">
        <f>IF($E544="","",IF($E544=$CL$6,"",IF($E544=$AG$6,LOOKUP($X544,$AF$7:$AF$25,$AG$7:$AG$25),IF($E544=$AH$6,LOOKUP($X544,$AF$7:$AF$25,$AH$7:$AH$25),IF($E544=$AI$6,LOOKUP($X544,$AF$7:$AF$25,$AI$7:$AI$25),IF($E544=$AJ$6,LOOKUP($X544,$AF$7:$AF$25,$AJ$7:$AJ$25),IF($E544=$BR$6,LOOKUP($X544,$AF$7:$AF$25,$BR$7:$BR$25),IF($E544=$BS$6,LOOKUP($X544,$AF$7:$AF$25,$BS$7:$BS$25),IF($E544=$BT$6,LOOKUP($X544,$AF$7:$AF$25,$BT$7:$BT$25),IF($E544=$BU$6,LOOKUP($X544,$AF$7:$AF$25,$BU$7:$BU$25),IF($E544=$BI$6,$BI$7,IF($E544=$AQ$6,LOOKUP($X544,$AF$7:$AF$25,$AQ$7:$AQ$25),IF($E544=$AR$6,LOOKUP($X544,$AF$7:$AF$25,$AR$7:$AR$25),IF($E544=$BV$6,LOOKUP($X544,$AF$7:$AF$25,$BV$7:$BV$25),IF($E544=$BW$6,LOOKUP($X544,$AF$7:$AF$25,$BW$7:$BW$25),IF($E544=$AU$6,LOOKUP($X544,$AF$7:$AF$25,$AU$7:$AU$25),IF($E544=$AV$6,LOOKUP($X544,$AF$7:$AF$25,$AV$7:$AV$25),IF($E544=$AK$6,LOOKUP($X544,$AF$7:$AF$25,$AK$7:$AK$25),IF($E544=$AL$6,LOOKUP($X544,$AF$7:$AF$25,$AL$7:$AL$25),IF($E544=$AM$6,LOOKUP($X544,$AF$7:$AF$25,$AM$7:$AM$25),IF($E544=$BJ$6,$BJ$7,IF($E544=#REF!,#REF!,IF($E544=$AN$6,$AN$7,IF($E544=$AW$6,LOOKUP($X544,$AF$7:$AF$25,$AW$7:$AW$25),IF($E544=$AX$6,LOOKUP($X544,$AF$7:$AF$25,$AX$7:$AX$25),IF($E544=$BD$6,$BD$7,IF($E544=$AY$6,LOOKUP($X544,$AF$7:$AF$25,$AY$7:$AY$25),IF($E544=$AZ$6,LOOKUP($X544,$AF$7:$AF$25,$AZ$7:$AZ$25),IF($E544=$BL$6,$BL$7,IF($E544=$AP$6,LOOKUP($X544,$AF$7:$AF$25,$AP$7:$AP$25),IF($E544=$BK$6,$BK$7,IF($E544=$CD$6,LOOKUP($X544,$AF$7:$AF$25,$CD$7:$CD$25),IF($E544=$BE$6,$BE$7,IF($E544=$BF$6,$BF$7,IF($E544=$BG$6,$BG$7,IF($E544=$CE$6,"based on duration",IF($E544=$CF$6,LOOKUP($X544,$AF$7:$AF$25,$CF$7:$CF$25),IF($E544=$CG$6,$CG$7,IF($E544=$CH$6,$CH$7,IF($E544=$CI$6,$CI$7,IF($E544=$BA$6,$BA$7,IF($E544=$BB$6,$BB$7,IF($E544=$BC$6,$BC$7,IF($E544=#REF!,#REF!,IF($E544=$CJ$6,$CJ$7,"TBD")))))))))))))))))))))))))))))))))))))))))))))</f>
        <v/>
      </c>
      <c r="AC544" s="15" t="str">
        <f t="shared" si="149"/>
        <v/>
      </c>
      <c r="AD544" s="15" t="str">
        <f>IF($G544="","",IF($G544=$CL$6,"",IF($G544=$AG$6,LOOKUP($Z544,$AF$7:$AF$25,$AG$7:$AG$25),IF($G544=$AH$6,LOOKUP($Z544,$AF$7:$AF$25,$AH$7:$AH$25),IF($G544=$AI$6,LOOKUP($Z544,$AF$7:$AF$25,$AI$7:$AI$25),IF($G544=$AJ$6,LOOKUP($Z544,$AF$7:$AF$25,$AJ$7:$AJ$25),IF($G544=$BR$6,LOOKUP($Z544,$AF$7:$AF$25,$BR$7:$BR$25),IF($G544=$BS$6,LOOKUP($Z544,$AF$7:$AF$25,$BS$7:$BS$25),IF($G544=$BT$6,LOOKUP($Z544,$AF$7:$AF$25,$BT$7:$BT$25),IF($G544=$BU$6,LOOKUP($Z544,$AF$7:$AF$25,$BU$7:$BU$25),IF($G544=$BI$6,$BI$7,IF($G544=$AQ$6,LOOKUP($Z544,$AF$7:$AF$25,$AQ$7:$AQ$25),IF($G544=$AR$6,LOOKUP($Z544,$AF$7:$AF$25,$AR$7:$AR$25),IF($G544=$BV$6,LOOKUP($Z544,$AF$7:$AF$25,$BV$7:$BV$25),IF($G544=$BW$6,LOOKUP($Z544,$AF$7:$AF$25,$BW$7:$BW$25),IF($G544=$AU$6,LOOKUP($Z544,$AF$7:$AF$25,$AU$7:$AU$25),IF($G544=$AV$6,LOOKUP($Z544,$AF$7:$AF$25,$AV$7:$AV$25),IF($G544=$AK$6,LOOKUP($Z544,$AF$7:$AF$25,$AK$7:$AK$25),IF($G544=$AL$6,LOOKUP($Z544,$AF$7:$AF$25,$AL$7:$AL$25),IF($G544=$AM$6,LOOKUP($Z544,$AF$7:$AF$25,$AM$7:$AM$25),IF($G544=$BJ$6,$BJ$7,IF($G544=#REF!,#REF!,IF($G544=$AN$6,$AN$7,IF($G544=$AW$6,LOOKUP($Z544,$AF$7:$AF$25,$AW$7:$AW$25),IF($G544=$AX$6,LOOKUP($Z544,$AF$7:$AF$25,$AX$7:$AX$25),IF($G544=$BD$6,$BD$7,IF($G544=$AY$6,LOOKUP($Z544,$AF$7:$AF$25,$AY$7:$AY$25),IF($G544=$AZ$6,LOOKUP($Z544,$AF$7:$AF$25,$AZ$7:$AZ$25),IF($G544=$BL$6,$BL$7,IF($G544=$AP$6,LOOKUP($Z544,$AF$7:$AF$25,$AP$7:$AP$25),IF($G544=$BK$6,$BK$7,IF($G544=$CD$6,LOOKUP($Z544,$AF$7:$AF$25,$CD$7:$CD$25),IF($G544=$BE$6,$BE$7,IF($G544=$BF$6,$BF$7,IF($G544=$BG$6,$BG$7,IF($G544=$CE$6,"based on duration",IF($G544=$CF$6,LOOKUP($Z544,$AF$7:$AF$25,$CF$7:$CF$25),IF($G544=$CG$6,$CG$7,IF($G544=$CH$6,$CH$7,IF($G544=$CI$6,$CI$7,IF($G544=$BA$6,$BA$7,IF($G544=$BB$6,$BB$7,IF($G544=$BC$6,$BC$7,IF($G544=#REF!,#REF!,IF($G544=$CJ$6,$CJ$7,"TBD")))))))))))))))))))))))))))))))))))))))))))))</f>
        <v/>
      </c>
      <c r="AE544" s="121"/>
      <c r="AF544" s="8"/>
      <c r="AG544" s="13"/>
      <c r="AH544" s="13"/>
      <c r="AI544" s="13"/>
      <c r="AJ544" s="13"/>
      <c r="AO544" s="13"/>
      <c r="BR544" s="13"/>
      <c r="BS544" s="122"/>
      <c r="BT544" s="122"/>
      <c r="BX544" s="13"/>
      <c r="BY544" s="122"/>
      <c r="BZ544" s="122"/>
      <c r="CO544" s="136"/>
      <c r="CP544" s="137"/>
    </row>
    <row r="545" spans="1:94" s="123" customFormat="1" x14ac:dyDescent="0.25">
      <c r="A545" s="118"/>
      <c r="B545" s="118"/>
      <c r="C545" s="118"/>
      <c r="D545" s="118"/>
      <c r="E545" s="118"/>
      <c r="F545" s="118"/>
      <c r="G545" s="118"/>
      <c r="H545" s="118"/>
      <c r="I545" s="18" t="str">
        <f t="shared" si="150"/>
        <v/>
      </c>
      <c r="J545" s="18" t="str">
        <f t="shared" si="151"/>
        <v/>
      </c>
      <c r="K545" s="118"/>
      <c r="L545" s="151"/>
      <c r="M545" s="151"/>
      <c r="N545" s="119"/>
      <c r="O545" s="120" t="str">
        <f t="shared" si="153"/>
        <v/>
      </c>
      <c r="P545" s="119"/>
      <c r="Q545" s="15" t="str">
        <f t="shared" si="154"/>
        <v/>
      </c>
      <c r="R545" s="15" t="str">
        <f>IF('2014 Quote Calculator'!$AB545="-","-",IF('2014 Quote Calculator'!$AB545="","",IF(OR('2014 Quote Calculator'!$E545=$CF$6,'2014 Quote Calculator'!$E545=$CG$6,'2014 Quote Calculator'!$E545=$CH$6,'2014 Quote Calculator'!$E545=$CI$6),'2014 Quote Calculator'!$AB545,(1-$L545)*'2014 Quote Calculator'!$AB545)))</f>
        <v/>
      </c>
      <c r="S545" s="15" t="str">
        <f t="shared" si="147"/>
        <v/>
      </c>
      <c r="T545" s="15" t="str">
        <f>IF('2014 Quote Calculator'!$AD545="-","-",IF('2014 Quote Calculator'!$AD545="","",IF(OR('2014 Quote Calculator'!$G545=$CF$6,'2014 Quote Calculator'!$G545=$CG$6,'2014 Quote Calculator'!$G545=$CH$6,'2014 Quote Calculator'!$G545=$CI$6),'2014 Quote Calculator'!$AD545,(1-$L545)*'2014 Quote Calculator'!$AD545)))</f>
        <v/>
      </c>
      <c r="U545" s="15" t="str">
        <f t="shared" si="155"/>
        <v/>
      </c>
      <c r="V545" s="119"/>
      <c r="W545" s="18" t="str">
        <f t="shared" si="152"/>
        <v/>
      </c>
      <c r="X545" s="18" t="str">
        <f t="shared" si="148"/>
        <v/>
      </c>
      <c r="Y545" s="18"/>
      <c r="Z545" s="18"/>
      <c r="AA545" s="18" t="str">
        <f t="shared" si="156"/>
        <v/>
      </c>
      <c r="AB545" s="15" t="str">
        <f>IF($E545="","",IF($E545=$CL$6,"",IF($E545=$AG$6,LOOKUP($X545,$AF$7:$AF$25,$AG$7:$AG$25),IF($E545=$AH$6,LOOKUP($X545,$AF$7:$AF$25,$AH$7:$AH$25),IF($E545=$AI$6,LOOKUP($X545,$AF$7:$AF$25,$AI$7:$AI$25),IF($E545=$AJ$6,LOOKUP($X545,$AF$7:$AF$25,$AJ$7:$AJ$25),IF($E545=$BR$6,LOOKUP($X545,$AF$7:$AF$25,$BR$7:$BR$25),IF($E545=$BS$6,LOOKUP($X545,$AF$7:$AF$25,$BS$7:$BS$25),IF($E545=$BT$6,LOOKUP($X545,$AF$7:$AF$25,$BT$7:$BT$25),IF($E545=$BU$6,LOOKUP($X545,$AF$7:$AF$25,$BU$7:$BU$25),IF($E545=$BI$6,$BI$7,IF($E545=$AQ$6,LOOKUP($X545,$AF$7:$AF$25,$AQ$7:$AQ$25),IF($E545=$AR$6,LOOKUP($X545,$AF$7:$AF$25,$AR$7:$AR$25),IF($E545=$BV$6,LOOKUP($X545,$AF$7:$AF$25,$BV$7:$BV$25),IF($E545=$BW$6,LOOKUP($X545,$AF$7:$AF$25,$BW$7:$BW$25),IF($E545=$AU$6,LOOKUP($X545,$AF$7:$AF$25,$AU$7:$AU$25),IF($E545=$AV$6,LOOKUP($X545,$AF$7:$AF$25,$AV$7:$AV$25),IF($E545=$AK$6,LOOKUP($X545,$AF$7:$AF$25,$AK$7:$AK$25),IF($E545=$AL$6,LOOKUP($X545,$AF$7:$AF$25,$AL$7:$AL$25),IF($E545=$AM$6,LOOKUP($X545,$AF$7:$AF$25,$AM$7:$AM$25),IF($E545=$BJ$6,$BJ$7,IF($E545=#REF!,#REF!,IF($E545=$AN$6,$AN$7,IF($E545=$AW$6,LOOKUP($X545,$AF$7:$AF$25,$AW$7:$AW$25),IF($E545=$AX$6,LOOKUP($X545,$AF$7:$AF$25,$AX$7:$AX$25),IF($E545=$BD$6,$BD$7,IF($E545=$AY$6,LOOKUP($X545,$AF$7:$AF$25,$AY$7:$AY$25),IF($E545=$AZ$6,LOOKUP($X545,$AF$7:$AF$25,$AZ$7:$AZ$25),IF($E545=$BL$6,$BL$7,IF($E545=$AP$6,LOOKUP($X545,$AF$7:$AF$25,$AP$7:$AP$25),IF($E545=$BK$6,$BK$7,IF($E545=$CD$6,LOOKUP($X545,$AF$7:$AF$25,$CD$7:$CD$25),IF($E545=$BE$6,$BE$7,IF($E545=$BF$6,$BF$7,IF($E545=$BG$6,$BG$7,IF($E545=$CE$6,"based on duration",IF($E545=$CF$6,LOOKUP($X545,$AF$7:$AF$25,$CF$7:$CF$25),IF($E545=$CG$6,$CG$7,IF($E545=$CH$6,$CH$7,IF($E545=$CI$6,$CI$7,IF($E545=$BA$6,$BA$7,IF($E545=$BB$6,$BB$7,IF($E545=$BC$6,$BC$7,IF($E545=#REF!,#REF!,IF($E545=$CJ$6,$CJ$7,"TBD")))))))))))))))))))))))))))))))))))))))))))))</f>
        <v/>
      </c>
      <c r="AC545" s="15" t="str">
        <f t="shared" si="149"/>
        <v/>
      </c>
      <c r="AD545" s="15" t="str">
        <f>IF($G545="","",IF($G545=$CL$6,"",IF($G545=$AG$6,LOOKUP($Z545,$AF$7:$AF$25,$AG$7:$AG$25),IF($G545=$AH$6,LOOKUP($Z545,$AF$7:$AF$25,$AH$7:$AH$25),IF($G545=$AI$6,LOOKUP($Z545,$AF$7:$AF$25,$AI$7:$AI$25),IF($G545=$AJ$6,LOOKUP($Z545,$AF$7:$AF$25,$AJ$7:$AJ$25),IF($G545=$BR$6,LOOKUP($Z545,$AF$7:$AF$25,$BR$7:$BR$25),IF($G545=$BS$6,LOOKUP($Z545,$AF$7:$AF$25,$BS$7:$BS$25),IF($G545=$BT$6,LOOKUP($Z545,$AF$7:$AF$25,$BT$7:$BT$25),IF($G545=$BU$6,LOOKUP($Z545,$AF$7:$AF$25,$BU$7:$BU$25),IF($G545=$BI$6,$BI$7,IF($G545=$AQ$6,LOOKUP($Z545,$AF$7:$AF$25,$AQ$7:$AQ$25),IF($G545=$AR$6,LOOKUP($Z545,$AF$7:$AF$25,$AR$7:$AR$25),IF($G545=$BV$6,LOOKUP($Z545,$AF$7:$AF$25,$BV$7:$BV$25),IF($G545=$BW$6,LOOKUP($Z545,$AF$7:$AF$25,$BW$7:$BW$25),IF($G545=$AU$6,LOOKUP($Z545,$AF$7:$AF$25,$AU$7:$AU$25),IF($G545=$AV$6,LOOKUP($Z545,$AF$7:$AF$25,$AV$7:$AV$25),IF($G545=$AK$6,LOOKUP($Z545,$AF$7:$AF$25,$AK$7:$AK$25),IF($G545=$AL$6,LOOKUP($Z545,$AF$7:$AF$25,$AL$7:$AL$25),IF($G545=$AM$6,LOOKUP($Z545,$AF$7:$AF$25,$AM$7:$AM$25),IF($G545=$BJ$6,$BJ$7,IF($G545=#REF!,#REF!,IF($G545=$AN$6,$AN$7,IF($G545=$AW$6,LOOKUP($Z545,$AF$7:$AF$25,$AW$7:$AW$25),IF($G545=$AX$6,LOOKUP($Z545,$AF$7:$AF$25,$AX$7:$AX$25),IF($G545=$BD$6,$BD$7,IF($G545=$AY$6,LOOKUP($Z545,$AF$7:$AF$25,$AY$7:$AY$25),IF($G545=$AZ$6,LOOKUP($Z545,$AF$7:$AF$25,$AZ$7:$AZ$25),IF($G545=$BL$6,$BL$7,IF($G545=$AP$6,LOOKUP($Z545,$AF$7:$AF$25,$AP$7:$AP$25),IF($G545=$BK$6,$BK$7,IF($G545=$CD$6,LOOKUP($Z545,$AF$7:$AF$25,$CD$7:$CD$25),IF($G545=$BE$6,$BE$7,IF($G545=$BF$6,$BF$7,IF($G545=$BG$6,$BG$7,IF($G545=$CE$6,"based on duration",IF($G545=$CF$6,LOOKUP($Z545,$AF$7:$AF$25,$CF$7:$CF$25),IF($G545=$CG$6,$CG$7,IF($G545=$CH$6,$CH$7,IF($G545=$CI$6,$CI$7,IF($G545=$BA$6,$BA$7,IF($G545=$BB$6,$BB$7,IF($G545=$BC$6,$BC$7,IF($G545=#REF!,#REF!,IF($G545=$CJ$6,$CJ$7,"TBD")))))))))))))))))))))))))))))))))))))))))))))</f>
        <v/>
      </c>
      <c r="AE545" s="121"/>
      <c r="AF545" s="8"/>
      <c r="AG545" s="13"/>
      <c r="AH545" s="13"/>
      <c r="AI545" s="13"/>
      <c r="AJ545" s="13"/>
      <c r="AO545" s="13"/>
      <c r="BR545" s="13"/>
      <c r="BS545" s="122"/>
      <c r="BT545" s="122"/>
      <c r="BX545" s="13"/>
      <c r="BY545" s="122"/>
      <c r="BZ545" s="122"/>
      <c r="CO545" s="136"/>
      <c r="CP545" s="137"/>
    </row>
    <row r="546" spans="1:94" s="123" customFormat="1" x14ac:dyDescent="0.25">
      <c r="A546" s="118"/>
      <c r="B546" s="118"/>
      <c r="C546" s="118"/>
      <c r="D546" s="118"/>
      <c r="E546" s="118"/>
      <c r="F546" s="118"/>
      <c r="G546" s="118"/>
      <c r="H546" s="118"/>
      <c r="I546" s="18" t="str">
        <f t="shared" si="150"/>
        <v/>
      </c>
      <c r="J546" s="18" t="str">
        <f t="shared" si="151"/>
        <v/>
      </c>
      <c r="K546" s="118"/>
      <c r="L546" s="151"/>
      <c r="M546" s="151"/>
      <c r="N546" s="119"/>
      <c r="O546" s="120" t="str">
        <f t="shared" si="153"/>
        <v/>
      </c>
      <c r="P546" s="119"/>
      <c r="Q546" s="15" t="str">
        <f t="shared" si="154"/>
        <v/>
      </c>
      <c r="R546" s="15" t="str">
        <f>IF('2014 Quote Calculator'!$AB546="-","-",IF('2014 Quote Calculator'!$AB546="","",IF(OR('2014 Quote Calculator'!$E546=$CF$6,'2014 Quote Calculator'!$E546=$CG$6,'2014 Quote Calculator'!$E546=$CH$6,'2014 Quote Calculator'!$E546=$CI$6),'2014 Quote Calculator'!$AB546,(1-$L546)*'2014 Quote Calculator'!$AB546)))</f>
        <v/>
      </c>
      <c r="S546" s="15" t="str">
        <f t="shared" si="147"/>
        <v/>
      </c>
      <c r="T546" s="15" t="str">
        <f>IF('2014 Quote Calculator'!$AD546="-","-",IF('2014 Quote Calculator'!$AD546="","",IF(OR('2014 Quote Calculator'!$G546=$CF$6,'2014 Quote Calculator'!$G546=$CG$6,'2014 Quote Calculator'!$G546=$CH$6,'2014 Quote Calculator'!$G546=$CI$6),'2014 Quote Calculator'!$AD546,(1-$L546)*'2014 Quote Calculator'!$AD546)))</f>
        <v/>
      </c>
      <c r="U546" s="15" t="str">
        <f t="shared" si="155"/>
        <v/>
      </c>
      <c r="V546" s="119"/>
      <c r="W546" s="18" t="str">
        <f t="shared" si="152"/>
        <v/>
      </c>
      <c r="X546" s="18" t="str">
        <f t="shared" si="148"/>
        <v/>
      </c>
      <c r="Y546" s="18"/>
      <c r="Z546" s="18"/>
      <c r="AA546" s="18" t="str">
        <f t="shared" si="156"/>
        <v/>
      </c>
      <c r="AB546" s="15" t="str">
        <f>IF($E546="","",IF($E546=$CL$6,"",IF($E546=$AG$6,LOOKUP($X546,$AF$7:$AF$25,$AG$7:$AG$25),IF($E546=$AH$6,LOOKUP($X546,$AF$7:$AF$25,$AH$7:$AH$25),IF($E546=$AI$6,LOOKUP($X546,$AF$7:$AF$25,$AI$7:$AI$25),IF($E546=$AJ$6,LOOKUP($X546,$AF$7:$AF$25,$AJ$7:$AJ$25),IF($E546=$BR$6,LOOKUP($X546,$AF$7:$AF$25,$BR$7:$BR$25),IF($E546=$BS$6,LOOKUP($X546,$AF$7:$AF$25,$BS$7:$BS$25),IF($E546=$BT$6,LOOKUP($X546,$AF$7:$AF$25,$BT$7:$BT$25),IF($E546=$BU$6,LOOKUP($X546,$AF$7:$AF$25,$BU$7:$BU$25),IF($E546=$BI$6,$BI$7,IF($E546=$AQ$6,LOOKUP($X546,$AF$7:$AF$25,$AQ$7:$AQ$25),IF($E546=$AR$6,LOOKUP($X546,$AF$7:$AF$25,$AR$7:$AR$25),IF($E546=$BV$6,LOOKUP($X546,$AF$7:$AF$25,$BV$7:$BV$25),IF($E546=$BW$6,LOOKUP($X546,$AF$7:$AF$25,$BW$7:$BW$25),IF($E546=$AU$6,LOOKUP($X546,$AF$7:$AF$25,$AU$7:$AU$25),IF($E546=$AV$6,LOOKUP($X546,$AF$7:$AF$25,$AV$7:$AV$25),IF($E546=$AK$6,LOOKUP($X546,$AF$7:$AF$25,$AK$7:$AK$25),IF($E546=$AL$6,LOOKUP($X546,$AF$7:$AF$25,$AL$7:$AL$25),IF($E546=$AM$6,LOOKUP($X546,$AF$7:$AF$25,$AM$7:$AM$25),IF($E546=$BJ$6,$BJ$7,IF($E546=#REF!,#REF!,IF($E546=$AN$6,$AN$7,IF($E546=$AW$6,LOOKUP($X546,$AF$7:$AF$25,$AW$7:$AW$25),IF($E546=$AX$6,LOOKUP($X546,$AF$7:$AF$25,$AX$7:$AX$25),IF($E546=$BD$6,$BD$7,IF($E546=$AY$6,LOOKUP($X546,$AF$7:$AF$25,$AY$7:$AY$25),IF($E546=$AZ$6,LOOKUP($X546,$AF$7:$AF$25,$AZ$7:$AZ$25),IF($E546=$BL$6,$BL$7,IF($E546=$AP$6,LOOKUP($X546,$AF$7:$AF$25,$AP$7:$AP$25),IF($E546=$BK$6,$BK$7,IF($E546=$CD$6,LOOKUP($X546,$AF$7:$AF$25,$CD$7:$CD$25),IF($E546=$BE$6,$BE$7,IF($E546=$BF$6,$BF$7,IF($E546=$BG$6,$BG$7,IF($E546=$CE$6,"based on duration",IF($E546=$CF$6,LOOKUP($X546,$AF$7:$AF$25,$CF$7:$CF$25),IF($E546=$CG$6,$CG$7,IF($E546=$CH$6,$CH$7,IF($E546=$CI$6,$CI$7,IF($E546=$BA$6,$BA$7,IF($E546=$BB$6,$BB$7,IF($E546=$BC$6,$BC$7,IF($E546=#REF!,#REF!,IF($E546=$CJ$6,$CJ$7,"TBD")))))))))))))))))))))))))))))))))))))))))))))</f>
        <v/>
      </c>
      <c r="AC546" s="15" t="str">
        <f t="shared" si="149"/>
        <v/>
      </c>
      <c r="AD546" s="15" t="str">
        <f>IF($G546="","",IF($G546=$CL$6,"",IF($G546=$AG$6,LOOKUP($Z546,$AF$7:$AF$25,$AG$7:$AG$25),IF($G546=$AH$6,LOOKUP($Z546,$AF$7:$AF$25,$AH$7:$AH$25),IF($G546=$AI$6,LOOKUP($Z546,$AF$7:$AF$25,$AI$7:$AI$25),IF($G546=$AJ$6,LOOKUP($Z546,$AF$7:$AF$25,$AJ$7:$AJ$25),IF($G546=$BR$6,LOOKUP($Z546,$AF$7:$AF$25,$BR$7:$BR$25),IF($G546=$BS$6,LOOKUP($Z546,$AF$7:$AF$25,$BS$7:$BS$25),IF($G546=$BT$6,LOOKUP($Z546,$AF$7:$AF$25,$BT$7:$BT$25),IF($G546=$BU$6,LOOKUP($Z546,$AF$7:$AF$25,$BU$7:$BU$25),IF($G546=$BI$6,$BI$7,IF($G546=$AQ$6,LOOKUP($Z546,$AF$7:$AF$25,$AQ$7:$AQ$25),IF($G546=$AR$6,LOOKUP($Z546,$AF$7:$AF$25,$AR$7:$AR$25),IF($G546=$BV$6,LOOKUP($Z546,$AF$7:$AF$25,$BV$7:$BV$25),IF($G546=$BW$6,LOOKUP($Z546,$AF$7:$AF$25,$BW$7:$BW$25),IF($G546=$AU$6,LOOKUP($Z546,$AF$7:$AF$25,$AU$7:$AU$25),IF($G546=$AV$6,LOOKUP($Z546,$AF$7:$AF$25,$AV$7:$AV$25),IF($G546=$AK$6,LOOKUP($Z546,$AF$7:$AF$25,$AK$7:$AK$25),IF($G546=$AL$6,LOOKUP($Z546,$AF$7:$AF$25,$AL$7:$AL$25),IF($G546=$AM$6,LOOKUP($Z546,$AF$7:$AF$25,$AM$7:$AM$25),IF($G546=$BJ$6,$BJ$7,IF($G546=#REF!,#REF!,IF($G546=$AN$6,$AN$7,IF($G546=$AW$6,LOOKUP($Z546,$AF$7:$AF$25,$AW$7:$AW$25),IF($G546=$AX$6,LOOKUP($Z546,$AF$7:$AF$25,$AX$7:$AX$25),IF($G546=$BD$6,$BD$7,IF($G546=$AY$6,LOOKUP($Z546,$AF$7:$AF$25,$AY$7:$AY$25),IF($G546=$AZ$6,LOOKUP($Z546,$AF$7:$AF$25,$AZ$7:$AZ$25),IF($G546=$BL$6,$BL$7,IF($G546=$AP$6,LOOKUP($Z546,$AF$7:$AF$25,$AP$7:$AP$25),IF($G546=$BK$6,$BK$7,IF($G546=$CD$6,LOOKUP($Z546,$AF$7:$AF$25,$CD$7:$CD$25),IF($G546=$BE$6,$BE$7,IF($G546=$BF$6,$BF$7,IF($G546=$BG$6,$BG$7,IF($G546=$CE$6,"based on duration",IF($G546=$CF$6,LOOKUP($Z546,$AF$7:$AF$25,$CF$7:$CF$25),IF($G546=$CG$6,$CG$7,IF($G546=$CH$6,$CH$7,IF($G546=$CI$6,$CI$7,IF($G546=$BA$6,$BA$7,IF($G546=$BB$6,$BB$7,IF($G546=$BC$6,$BC$7,IF($G546=#REF!,#REF!,IF($G546=$CJ$6,$CJ$7,"TBD")))))))))))))))))))))))))))))))))))))))))))))</f>
        <v/>
      </c>
      <c r="AE546" s="121"/>
      <c r="AF546" s="8"/>
      <c r="AG546" s="13"/>
      <c r="AH546" s="13"/>
      <c r="AI546" s="13"/>
      <c r="AJ546" s="13"/>
      <c r="AO546" s="13"/>
      <c r="BR546" s="13"/>
      <c r="BS546" s="122"/>
      <c r="BT546" s="122"/>
      <c r="BX546" s="13"/>
      <c r="BY546" s="122"/>
      <c r="BZ546" s="122"/>
      <c r="CO546" s="136"/>
      <c r="CP546" s="137"/>
    </row>
    <row r="547" spans="1:94" s="123" customFormat="1" x14ac:dyDescent="0.25">
      <c r="A547" s="118"/>
      <c r="B547" s="118"/>
      <c r="C547" s="118"/>
      <c r="D547" s="118"/>
      <c r="E547" s="118"/>
      <c r="F547" s="118"/>
      <c r="G547" s="118"/>
      <c r="H547" s="118"/>
      <c r="I547" s="18" t="str">
        <f t="shared" si="150"/>
        <v/>
      </c>
      <c r="J547" s="18" t="str">
        <f t="shared" si="151"/>
        <v/>
      </c>
      <c r="K547" s="118"/>
      <c r="L547" s="151"/>
      <c r="M547" s="151"/>
      <c r="N547" s="119"/>
      <c r="O547" s="120" t="str">
        <f t="shared" si="153"/>
        <v/>
      </c>
      <c r="P547" s="119"/>
      <c r="Q547" s="15" t="str">
        <f t="shared" si="154"/>
        <v/>
      </c>
      <c r="R547" s="15" t="str">
        <f>IF('2014 Quote Calculator'!$AB547="-","-",IF('2014 Quote Calculator'!$AB547="","",IF(OR('2014 Quote Calculator'!$E547=$CF$6,'2014 Quote Calculator'!$E547=$CG$6,'2014 Quote Calculator'!$E547=$CH$6,'2014 Quote Calculator'!$E547=$CI$6),'2014 Quote Calculator'!$AB547,(1-$L547)*'2014 Quote Calculator'!$AB547)))</f>
        <v/>
      </c>
      <c r="S547" s="15" t="str">
        <f t="shared" si="147"/>
        <v/>
      </c>
      <c r="T547" s="15" t="str">
        <f>IF('2014 Quote Calculator'!$AD547="-","-",IF('2014 Quote Calculator'!$AD547="","",IF(OR('2014 Quote Calculator'!$G547=$CF$6,'2014 Quote Calculator'!$G547=$CG$6,'2014 Quote Calculator'!$G547=$CH$6,'2014 Quote Calculator'!$G547=$CI$6),'2014 Quote Calculator'!$AD547,(1-$L547)*'2014 Quote Calculator'!$AD547)))</f>
        <v/>
      </c>
      <c r="U547" s="15" t="str">
        <f t="shared" si="155"/>
        <v/>
      </c>
      <c r="V547" s="119"/>
      <c r="W547" s="18" t="str">
        <f t="shared" si="152"/>
        <v/>
      </c>
      <c r="X547" s="18" t="str">
        <f t="shared" si="148"/>
        <v/>
      </c>
      <c r="Y547" s="18"/>
      <c r="Z547" s="18"/>
      <c r="AA547" s="18" t="str">
        <f t="shared" si="156"/>
        <v/>
      </c>
      <c r="AB547" s="15" t="str">
        <f>IF($E547="","",IF($E547=$CL$6,"",IF($E547=$AG$6,LOOKUP($X547,$AF$7:$AF$25,$AG$7:$AG$25),IF($E547=$AH$6,LOOKUP($X547,$AF$7:$AF$25,$AH$7:$AH$25),IF($E547=$AI$6,LOOKUP($X547,$AF$7:$AF$25,$AI$7:$AI$25),IF($E547=$AJ$6,LOOKUP($X547,$AF$7:$AF$25,$AJ$7:$AJ$25),IF($E547=$BR$6,LOOKUP($X547,$AF$7:$AF$25,$BR$7:$BR$25),IF($E547=$BS$6,LOOKUP($X547,$AF$7:$AF$25,$BS$7:$BS$25),IF($E547=$BT$6,LOOKUP($X547,$AF$7:$AF$25,$BT$7:$BT$25),IF($E547=$BU$6,LOOKUP($X547,$AF$7:$AF$25,$BU$7:$BU$25),IF($E547=$BI$6,$BI$7,IF($E547=$AQ$6,LOOKUP($X547,$AF$7:$AF$25,$AQ$7:$AQ$25),IF($E547=$AR$6,LOOKUP($X547,$AF$7:$AF$25,$AR$7:$AR$25),IF($E547=$BV$6,LOOKUP($X547,$AF$7:$AF$25,$BV$7:$BV$25),IF($E547=$BW$6,LOOKUP($X547,$AF$7:$AF$25,$BW$7:$BW$25),IF($E547=$AU$6,LOOKUP($X547,$AF$7:$AF$25,$AU$7:$AU$25),IF($E547=$AV$6,LOOKUP($X547,$AF$7:$AF$25,$AV$7:$AV$25),IF($E547=$AK$6,LOOKUP($X547,$AF$7:$AF$25,$AK$7:$AK$25),IF($E547=$AL$6,LOOKUP($X547,$AF$7:$AF$25,$AL$7:$AL$25),IF($E547=$AM$6,LOOKUP($X547,$AF$7:$AF$25,$AM$7:$AM$25),IF($E547=$BJ$6,$BJ$7,IF($E547=#REF!,#REF!,IF($E547=$AN$6,$AN$7,IF($E547=$AW$6,LOOKUP($X547,$AF$7:$AF$25,$AW$7:$AW$25),IF($E547=$AX$6,LOOKUP($X547,$AF$7:$AF$25,$AX$7:$AX$25),IF($E547=$BD$6,$BD$7,IF($E547=$AY$6,LOOKUP($X547,$AF$7:$AF$25,$AY$7:$AY$25),IF($E547=$AZ$6,LOOKUP($X547,$AF$7:$AF$25,$AZ$7:$AZ$25),IF($E547=$BL$6,$BL$7,IF($E547=$AP$6,LOOKUP($X547,$AF$7:$AF$25,$AP$7:$AP$25),IF($E547=$BK$6,$BK$7,IF($E547=$CD$6,LOOKUP($X547,$AF$7:$AF$25,$CD$7:$CD$25),IF($E547=$BE$6,$BE$7,IF($E547=$BF$6,$BF$7,IF($E547=$BG$6,$BG$7,IF($E547=$CE$6,"based on duration",IF($E547=$CF$6,LOOKUP($X547,$AF$7:$AF$25,$CF$7:$CF$25),IF($E547=$CG$6,$CG$7,IF($E547=$CH$6,$CH$7,IF($E547=$CI$6,$CI$7,IF($E547=$BA$6,$BA$7,IF($E547=$BB$6,$BB$7,IF($E547=$BC$6,$BC$7,IF($E547=#REF!,#REF!,IF($E547=$CJ$6,$CJ$7,"TBD")))))))))))))))))))))))))))))))))))))))))))))</f>
        <v/>
      </c>
      <c r="AC547" s="15" t="str">
        <f t="shared" si="149"/>
        <v/>
      </c>
      <c r="AD547" s="15" t="str">
        <f>IF($G547="","",IF($G547=$CL$6,"",IF($G547=$AG$6,LOOKUP($Z547,$AF$7:$AF$25,$AG$7:$AG$25),IF($G547=$AH$6,LOOKUP($Z547,$AF$7:$AF$25,$AH$7:$AH$25),IF($G547=$AI$6,LOOKUP($Z547,$AF$7:$AF$25,$AI$7:$AI$25),IF($G547=$AJ$6,LOOKUP($Z547,$AF$7:$AF$25,$AJ$7:$AJ$25),IF($G547=$BR$6,LOOKUP($Z547,$AF$7:$AF$25,$BR$7:$BR$25),IF($G547=$BS$6,LOOKUP($Z547,$AF$7:$AF$25,$BS$7:$BS$25),IF($G547=$BT$6,LOOKUP($Z547,$AF$7:$AF$25,$BT$7:$BT$25),IF($G547=$BU$6,LOOKUP($Z547,$AF$7:$AF$25,$BU$7:$BU$25),IF($G547=$BI$6,$BI$7,IF($G547=$AQ$6,LOOKUP($Z547,$AF$7:$AF$25,$AQ$7:$AQ$25),IF($G547=$AR$6,LOOKUP($Z547,$AF$7:$AF$25,$AR$7:$AR$25),IF($G547=$BV$6,LOOKUP($Z547,$AF$7:$AF$25,$BV$7:$BV$25),IF($G547=$BW$6,LOOKUP($Z547,$AF$7:$AF$25,$BW$7:$BW$25),IF($G547=$AU$6,LOOKUP($Z547,$AF$7:$AF$25,$AU$7:$AU$25),IF($G547=$AV$6,LOOKUP($Z547,$AF$7:$AF$25,$AV$7:$AV$25),IF($G547=$AK$6,LOOKUP($Z547,$AF$7:$AF$25,$AK$7:$AK$25),IF($G547=$AL$6,LOOKUP($Z547,$AF$7:$AF$25,$AL$7:$AL$25),IF($G547=$AM$6,LOOKUP($Z547,$AF$7:$AF$25,$AM$7:$AM$25),IF($G547=$BJ$6,$BJ$7,IF($G547=#REF!,#REF!,IF($G547=$AN$6,$AN$7,IF($G547=$AW$6,LOOKUP($Z547,$AF$7:$AF$25,$AW$7:$AW$25),IF($G547=$AX$6,LOOKUP($Z547,$AF$7:$AF$25,$AX$7:$AX$25),IF($G547=$BD$6,$BD$7,IF($G547=$AY$6,LOOKUP($Z547,$AF$7:$AF$25,$AY$7:$AY$25),IF($G547=$AZ$6,LOOKUP($Z547,$AF$7:$AF$25,$AZ$7:$AZ$25),IF($G547=$BL$6,$BL$7,IF($G547=$AP$6,LOOKUP($Z547,$AF$7:$AF$25,$AP$7:$AP$25),IF($G547=$BK$6,$BK$7,IF($G547=$CD$6,LOOKUP($Z547,$AF$7:$AF$25,$CD$7:$CD$25),IF($G547=$BE$6,$BE$7,IF($G547=$BF$6,$BF$7,IF($G547=$BG$6,$BG$7,IF($G547=$CE$6,"based on duration",IF($G547=$CF$6,LOOKUP($Z547,$AF$7:$AF$25,$CF$7:$CF$25),IF($G547=$CG$6,$CG$7,IF($G547=$CH$6,$CH$7,IF($G547=$CI$6,$CI$7,IF($G547=$BA$6,$BA$7,IF($G547=$BB$6,$BB$7,IF($G547=$BC$6,$BC$7,IF($G547=#REF!,#REF!,IF($G547=$CJ$6,$CJ$7,"TBD")))))))))))))))))))))))))))))))))))))))))))))</f>
        <v/>
      </c>
      <c r="AE547" s="121"/>
      <c r="AF547" s="8"/>
      <c r="AG547" s="13"/>
      <c r="AH547" s="13"/>
      <c r="AI547" s="13"/>
      <c r="AJ547" s="13"/>
      <c r="AO547" s="13"/>
      <c r="BR547" s="13"/>
      <c r="BS547" s="122"/>
      <c r="BT547" s="122"/>
      <c r="BX547" s="13"/>
      <c r="BY547" s="122"/>
      <c r="BZ547" s="122"/>
      <c r="CO547" s="136"/>
      <c r="CP547" s="137"/>
    </row>
    <row r="548" spans="1:94" s="123" customFormat="1" x14ac:dyDescent="0.25">
      <c r="A548" s="118"/>
      <c r="B548" s="118"/>
      <c r="C548" s="118"/>
      <c r="D548" s="118"/>
      <c r="E548" s="118"/>
      <c r="F548" s="118"/>
      <c r="G548" s="118"/>
      <c r="H548" s="118"/>
      <c r="I548" s="18" t="str">
        <f t="shared" si="150"/>
        <v/>
      </c>
      <c r="J548" s="18" t="str">
        <f t="shared" si="151"/>
        <v/>
      </c>
      <c r="K548" s="118"/>
      <c r="L548" s="151"/>
      <c r="M548" s="151"/>
      <c r="N548" s="119"/>
      <c r="O548" s="120" t="str">
        <f t="shared" si="153"/>
        <v/>
      </c>
      <c r="P548" s="119"/>
      <c r="Q548" s="15" t="str">
        <f t="shared" si="154"/>
        <v/>
      </c>
      <c r="R548" s="15" t="str">
        <f>IF('2014 Quote Calculator'!$AB548="-","-",IF('2014 Quote Calculator'!$AB548="","",IF(OR('2014 Quote Calculator'!$E548=$CF$6,'2014 Quote Calculator'!$E548=$CG$6,'2014 Quote Calculator'!$E548=$CH$6,'2014 Quote Calculator'!$E548=$CI$6),'2014 Quote Calculator'!$AB548,(1-$L548)*'2014 Quote Calculator'!$AB548)))</f>
        <v/>
      </c>
      <c r="S548" s="15" t="str">
        <f t="shared" si="147"/>
        <v/>
      </c>
      <c r="T548" s="15" t="str">
        <f>IF('2014 Quote Calculator'!$AD548="-","-",IF('2014 Quote Calculator'!$AD548="","",IF(OR('2014 Quote Calculator'!$G548=$CF$6,'2014 Quote Calculator'!$G548=$CG$6,'2014 Quote Calculator'!$G548=$CH$6,'2014 Quote Calculator'!$G548=$CI$6),'2014 Quote Calculator'!$AD548,(1-$L548)*'2014 Quote Calculator'!$AD548)))</f>
        <v/>
      </c>
      <c r="U548" s="15" t="str">
        <f t="shared" si="155"/>
        <v/>
      </c>
      <c r="V548" s="119"/>
      <c r="W548" s="18" t="str">
        <f t="shared" si="152"/>
        <v/>
      </c>
      <c r="X548" s="18" t="str">
        <f t="shared" si="148"/>
        <v/>
      </c>
      <c r="Y548" s="18"/>
      <c r="Z548" s="18"/>
      <c r="AA548" s="18" t="str">
        <f t="shared" si="156"/>
        <v/>
      </c>
      <c r="AB548" s="15" t="str">
        <f>IF($E548="","",IF($E548=$CL$6,"",IF($E548=$AG$6,LOOKUP($X548,$AF$7:$AF$25,$AG$7:$AG$25),IF($E548=$AH$6,LOOKUP($X548,$AF$7:$AF$25,$AH$7:$AH$25),IF($E548=$AI$6,LOOKUP($X548,$AF$7:$AF$25,$AI$7:$AI$25),IF($E548=$AJ$6,LOOKUP($X548,$AF$7:$AF$25,$AJ$7:$AJ$25),IF($E548=$BR$6,LOOKUP($X548,$AF$7:$AF$25,$BR$7:$BR$25),IF($E548=$BS$6,LOOKUP($X548,$AF$7:$AF$25,$BS$7:$BS$25),IF($E548=$BT$6,LOOKUP($X548,$AF$7:$AF$25,$BT$7:$BT$25),IF($E548=$BU$6,LOOKUP($X548,$AF$7:$AF$25,$BU$7:$BU$25),IF($E548=$BI$6,$BI$7,IF($E548=$AQ$6,LOOKUP($X548,$AF$7:$AF$25,$AQ$7:$AQ$25),IF($E548=$AR$6,LOOKUP($X548,$AF$7:$AF$25,$AR$7:$AR$25),IF($E548=$BV$6,LOOKUP($X548,$AF$7:$AF$25,$BV$7:$BV$25),IF($E548=$BW$6,LOOKUP($X548,$AF$7:$AF$25,$BW$7:$BW$25),IF($E548=$AU$6,LOOKUP($X548,$AF$7:$AF$25,$AU$7:$AU$25),IF($E548=$AV$6,LOOKUP($X548,$AF$7:$AF$25,$AV$7:$AV$25),IF($E548=$AK$6,LOOKUP($X548,$AF$7:$AF$25,$AK$7:$AK$25),IF($E548=$AL$6,LOOKUP($X548,$AF$7:$AF$25,$AL$7:$AL$25),IF($E548=$AM$6,LOOKUP($X548,$AF$7:$AF$25,$AM$7:$AM$25),IF($E548=$BJ$6,$BJ$7,IF($E548=#REF!,#REF!,IF($E548=$AN$6,$AN$7,IF($E548=$AW$6,LOOKUP($X548,$AF$7:$AF$25,$AW$7:$AW$25),IF($E548=$AX$6,LOOKUP($X548,$AF$7:$AF$25,$AX$7:$AX$25),IF($E548=$BD$6,$BD$7,IF($E548=$AY$6,LOOKUP($X548,$AF$7:$AF$25,$AY$7:$AY$25),IF($E548=$AZ$6,LOOKUP($X548,$AF$7:$AF$25,$AZ$7:$AZ$25),IF($E548=$BL$6,$BL$7,IF($E548=$AP$6,LOOKUP($X548,$AF$7:$AF$25,$AP$7:$AP$25),IF($E548=$BK$6,$BK$7,IF($E548=$CD$6,LOOKUP($X548,$AF$7:$AF$25,$CD$7:$CD$25),IF($E548=$BE$6,$BE$7,IF($E548=$BF$6,$BF$7,IF($E548=$BG$6,$BG$7,IF($E548=$CE$6,"based on duration",IF($E548=$CF$6,LOOKUP($X548,$AF$7:$AF$25,$CF$7:$CF$25),IF($E548=$CG$6,$CG$7,IF($E548=$CH$6,$CH$7,IF($E548=$CI$6,$CI$7,IF($E548=$BA$6,$BA$7,IF($E548=$BB$6,$BB$7,IF($E548=$BC$6,$BC$7,IF($E548=#REF!,#REF!,IF($E548=$CJ$6,$CJ$7,"TBD")))))))))))))))))))))))))))))))))))))))))))))</f>
        <v/>
      </c>
      <c r="AC548" s="15" t="str">
        <f t="shared" si="149"/>
        <v/>
      </c>
      <c r="AD548" s="15" t="str">
        <f>IF($G548="","",IF($G548=$CL$6,"",IF($G548=$AG$6,LOOKUP($Z548,$AF$7:$AF$25,$AG$7:$AG$25),IF($G548=$AH$6,LOOKUP($Z548,$AF$7:$AF$25,$AH$7:$AH$25),IF($G548=$AI$6,LOOKUP($Z548,$AF$7:$AF$25,$AI$7:$AI$25),IF($G548=$AJ$6,LOOKUP($Z548,$AF$7:$AF$25,$AJ$7:$AJ$25),IF($G548=$BR$6,LOOKUP($Z548,$AF$7:$AF$25,$BR$7:$BR$25),IF($G548=$BS$6,LOOKUP($Z548,$AF$7:$AF$25,$BS$7:$BS$25),IF($G548=$BT$6,LOOKUP($Z548,$AF$7:$AF$25,$BT$7:$BT$25),IF($G548=$BU$6,LOOKUP($Z548,$AF$7:$AF$25,$BU$7:$BU$25),IF($G548=$BI$6,$BI$7,IF($G548=$AQ$6,LOOKUP($Z548,$AF$7:$AF$25,$AQ$7:$AQ$25),IF($G548=$AR$6,LOOKUP($Z548,$AF$7:$AF$25,$AR$7:$AR$25),IF($G548=$BV$6,LOOKUP($Z548,$AF$7:$AF$25,$BV$7:$BV$25),IF($G548=$BW$6,LOOKUP($Z548,$AF$7:$AF$25,$BW$7:$BW$25),IF($G548=$AU$6,LOOKUP($Z548,$AF$7:$AF$25,$AU$7:$AU$25),IF($G548=$AV$6,LOOKUP($Z548,$AF$7:$AF$25,$AV$7:$AV$25),IF($G548=$AK$6,LOOKUP($Z548,$AF$7:$AF$25,$AK$7:$AK$25),IF($G548=$AL$6,LOOKUP($Z548,$AF$7:$AF$25,$AL$7:$AL$25),IF($G548=$AM$6,LOOKUP($Z548,$AF$7:$AF$25,$AM$7:$AM$25),IF($G548=$BJ$6,$BJ$7,IF($G548=#REF!,#REF!,IF($G548=$AN$6,$AN$7,IF($G548=$AW$6,LOOKUP($Z548,$AF$7:$AF$25,$AW$7:$AW$25),IF($G548=$AX$6,LOOKUP($Z548,$AF$7:$AF$25,$AX$7:$AX$25),IF($G548=$BD$6,$BD$7,IF($G548=$AY$6,LOOKUP($Z548,$AF$7:$AF$25,$AY$7:$AY$25),IF($G548=$AZ$6,LOOKUP($Z548,$AF$7:$AF$25,$AZ$7:$AZ$25),IF($G548=$BL$6,$BL$7,IF($G548=$AP$6,LOOKUP($Z548,$AF$7:$AF$25,$AP$7:$AP$25),IF($G548=$BK$6,$BK$7,IF($G548=$CD$6,LOOKUP($Z548,$AF$7:$AF$25,$CD$7:$CD$25),IF($G548=$BE$6,$BE$7,IF($G548=$BF$6,$BF$7,IF($G548=$BG$6,$BG$7,IF($G548=$CE$6,"based on duration",IF($G548=$CF$6,LOOKUP($Z548,$AF$7:$AF$25,$CF$7:$CF$25),IF($G548=$CG$6,$CG$7,IF($G548=$CH$6,$CH$7,IF($G548=$CI$6,$CI$7,IF($G548=$BA$6,$BA$7,IF($G548=$BB$6,$BB$7,IF($G548=$BC$6,$BC$7,IF($G548=#REF!,#REF!,IF($G548=$CJ$6,$CJ$7,"TBD")))))))))))))))))))))))))))))))))))))))))))))</f>
        <v/>
      </c>
      <c r="AE548" s="121"/>
      <c r="AF548" s="8"/>
      <c r="AG548" s="13"/>
      <c r="AH548" s="13"/>
      <c r="AI548" s="13"/>
      <c r="AJ548" s="13"/>
      <c r="AO548" s="13"/>
      <c r="BR548" s="13"/>
      <c r="BS548" s="122"/>
      <c r="BT548" s="122"/>
      <c r="BX548" s="13"/>
      <c r="BY548" s="122"/>
      <c r="BZ548" s="122"/>
      <c r="CO548" s="136"/>
      <c r="CP548" s="137"/>
    </row>
    <row r="549" spans="1:94" s="123" customFormat="1" x14ac:dyDescent="0.25">
      <c r="A549" s="118"/>
      <c r="B549" s="118"/>
      <c r="C549" s="118"/>
      <c r="D549" s="118"/>
      <c r="E549" s="118"/>
      <c r="F549" s="118"/>
      <c r="G549" s="118"/>
      <c r="H549" s="118"/>
      <c r="I549" s="18" t="str">
        <f t="shared" si="150"/>
        <v/>
      </c>
      <c r="J549" s="18" t="str">
        <f t="shared" si="151"/>
        <v/>
      </c>
      <c r="K549" s="118"/>
      <c r="L549" s="151"/>
      <c r="M549" s="151"/>
      <c r="N549" s="119"/>
      <c r="O549" s="120" t="str">
        <f t="shared" si="153"/>
        <v/>
      </c>
      <c r="P549" s="119"/>
      <c r="Q549" s="15" t="str">
        <f t="shared" si="154"/>
        <v/>
      </c>
      <c r="R549" s="15" t="str">
        <f>IF('2014 Quote Calculator'!$AB549="-","-",IF('2014 Quote Calculator'!$AB549="","",IF(OR('2014 Quote Calculator'!$E549=$CF$6,'2014 Quote Calculator'!$E549=$CG$6,'2014 Quote Calculator'!$E549=$CH$6,'2014 Quote Calculator'!$E549=$CI$6),'2014 Quote Calculator'!$AB549,(1-$L549)*'2014 Quote Calculator'!$AB549)))</f>
        <v/>
      </c>
      <c r="S549" s="15" t="str">
        <f t="shared" si="147"/>
        <v/>
      </c>
      <c r="T549" s="15" t="str">
        <f>IF('2014 Quote Calculator'!$AD549="-","-",IF('2014 Quote Calculator'!$AD549="","",IF(OR('2014 Quote Calculator'!$G549=$CF$6,'2014 Quote Calculator'!$G549=$CG$6,'2014 Quote Calculator'!$G549=$CH$6,'2014 Quote Calculator'!$G549=$CI$6),'2014 Quote Calculator'!$AD549,(1-$L549)*'2014 Quote Calculator'!$AD549)))</f>
        <v/>
      </c>
      <c r="U549" s="15" t="str">
        <f t="shared" si="155"/>
        <v/>
      </c>
      <c r="V549" s="119"/>
      <c r="W549" s="18" t="str">
        <f t="shared" si="152"/>
        <v/>
      </c>
      <c r="X549" s="18" t="str">
        <f t="shared" si="148"/>
        <v/>
      </c>
      <c r="Y549" s="18"/>
      <c r="Z549" s="18"/>
      <c r="AA549" s="18" t="str">
        <f t="shared" si="156"/>
        <v/>
      </c>
      <c r="AB549" s="15" t="str">
        <f>IF($E549="","",IF($E549=$CL$6,"",IF($E549=$AG$6,LOOKUP($X549,$AF$7:$AF$25,$AG$7:$AG$25),IF($E549=$AH$6,LOOKUP($X549,$AF$7:$AF$25,$AH$7:$AH$25),IF($E549=$AI$6,LOOKUP($X549,$AF$7:$AF$25,$AI$7:$AI$25),IF($E549=$AJ$6,LOOKUP($X549,$AF$7:$AF$25,$AJ$7:$AJ$25),IF($E549=$BR$6,LOOKUP($X549,$AF$7:$AF$25,$BR$7:$BR$25),IF($E549=$BS$6,LOOKUP($X549,$AF$7:$AF$25,$BS$7:$BS$25),IF($E549=$BT$6,LOOKUP($X549,$AF$7:$AF$25,$BT$7:$BT$25),IF($E549=$BU$6,LOOKUP($X549,$AF$7:$AF$25,$BU$7:$BU$25),IF($E549=$BI$6,$BI$7,IF($E549=$AQ$6,LOOKUP($X549,$AF$7:$AF$25,$AQ$7:$AQ$25),IF($E549=$AR$6,LOOKUP($X549,$AF$7:$AF$25,$AR$7:$AR$25),IF($E549=$BV$6,LOOKUP($X549,$AF$7:$AF$25,$BV$7:$BV$25),IF($E549=$BW$6,LOOKUP($X549,$AF$7:$AF$25,$BW$7:$BW$25),IF($E549=$AU$6,LOOKUP($X549,$AF$7:$AF$25,$AU$7:$AU$25),IF($E549=$AV$6,LOOKUP($X549,$AF$7:$AF$25,$AV$7:$AV$25),IF($E549=$AK$6,LOOKUP($X549,$AF$7:$AF$25,$AK$7:$AK$25),IF($E549=$AL$6,LOOKUP($X549,$AF$7:$AF$25,$AL$7:$AL$25),IF($E549=$AM$6,LOOKUP($X549,$AF$7:$AF$25,$AM$7:$AM$25),IF($E549=$BJ$6,$BJ$7,IF($E549=#REF!,#REF!,IF($E549=$AN$6,$AN$7,IF($E549=$AW$6,LOOKUP($X549,$AF$7:$AF$25,$AW$7:$AW$25),IF($E549=$AX$6,LOOKUP($X549,$AF$7:$AF$25,$AX$7:$AX$25),IF($E549=$BD$6,$BD$7,IF($E549=$AY$6,LOOKUP($X549,$AF$7:$AF$25,$AY$7:$AY$25),IF($E549=$AZ$6,LOOKUP($X549,$AF$7:$AF$25,$AZ$7:$AZ$25),IF($E549=$BL$6,$BL$7,IF($E549=$AP$6,LOOKUP($X549,$AF$7:$AF$25,$AP$7:$AP$25),IF($E549=$BK$6,$BK$7,IF($E549=$CD$6,LOOKUP($X549,$AF$7:$AF$25,$CD$7:$CD$25),IF($E549=$BE$6,$BE$7,IF($E549=$BF$6,$BF$7,IF($E549=$BG$6,$BG$7,IF($E549=$CE$6,"based on duration",IF($E549=$CF$6,LOOKUP($X549,$AF$7:$AF$25,$CF$7:$CF$25),IF($E549=$CG$6,$CG$7,IF($E549=$CH$6,$CH$7,IF($E549=$CI$6,$CI$7,IF($E549=$BA$6,$BA$7,IF($E549=$BB$6,$BB$7,IF($E549=$BC$6,$BC$7,IF($E549=#REF!,#REF!,IF($E549=$CJ$6,$CJ$7,"TBD")))))))))))))))))))))))))))))))))))))))))))))</f>
        <v/>
      </c>
      <c r="AC549" s="15" t="str">
        <f t="shared" si="149"/>
        <v/>
      </c>
      <c r="AD549" s="15" t="str">
        <f>IF($G549="","",IF($G549=$CL$6,"",IF($G549=$AG$6,LOOKUP($Z549,$AF$7:$AF$25,$AG$7:$AG$25),IF($G549=$AH$6,LOOKUP($Z549,$AF$7:$AF$25,$AH$7:$AH$25),IF($G549=$AI$6,LOOKUP($Z549,$AF$7:$AF$25,$AI$7:$AI$25),IF($G549=$AJ$6,LOOKUP($Z549,$AF$7:$AF$25,$AJ$7:$AJ$25),IF($G549=$BR$6,LOOKUP($Z549,$AF$7:$AF$25,$BR$7:$BR$25),IF($G549=$BS$6,LOOKUP($Z549,$AF$7:$AF$25,$BS$7:$BS$25),IF($G549=$BT$6,LOOKUP($Z549,$AF$7:$AF$25,$BT$7:$BT$25),IF($G549=$BU$6,LOOKUP($Z549,$AF$7:$AF$25,$BU$7:$BU$25),IF($G549=$BI$6,$BI$7,IF($G549=$AQ$6,LOOKUP($Z549,$AF$7:$AF$25,$AQ$7:$AQ$25),IF($G549=$AR$6,LOOKUP($Z549,$AF$7:$AF$25,$AR$7:$AR$25),IF($G549=$BV$6,LOOKUP($Z549,$AF$7:$AF$25,$BV$7:$BV$25),IF($G549=$BW$6,LOOKUP($Z549,$AF$7:$AF$25,$BW$7:$BW$25),IF($G549=$AU$6,LOOKUP($Z549,$AF$7:$AF$25,$AU$7:$AU$25),IF($G549=$AV$6,LOOKUP($Z549,$AF$7:$AF$25,$AV$7:$AV$25),IF($G549=$AK$6,LOOKUP($Z549,$AF$7:$AF$25,$AK$7:$AK$25),IF($G549=$AL$6,LOOKUP($Z549,$AF$7:$AF$25,$AL$7:$AL$25),IF($G549=$AM$6,LOOKUP($Z549,$AF$7:$AF$25,$AM$7:$AM$25),IF($G549=$BJ$6,$BJ$7,IF($G549=#REF!,#REF!,IF($G549=$AN$6,$AN$7,IF($G549=$AW$6,LOOKUP($Z549,$AF$7:$AF$25,$AW$7:$AW$25),IF($G549=$AX$6,LOOKUP($Z549,$AF$7:$AF$25,$AX$7:$AX$25),IF($G549=$BD$6,$BD$7,IF($G549=$AY$6,LOOKUP($Z549,$AF$7:$AF$25,$AY$7:$AY$25),IF($G549=$AZ$6,LOOKUP($Z549,$AF$7:$AF$25,$AZ$7:$AZ$25),IF($G549=$BL$6,$BL$7,IF($G549=$AP$6,LOOKUP($Z549,$AF$7:$AF$25,$AP$7:$AP$25),IF($G549=$BK$6,$BK$7,IF($G549=$CD$6,LOOKUP($Z549,$AF$7:$AF$25,$CD$7:$CD$25),IF($G549=$BE$6,$BE$7,IF($G549=$BF$6,$BF$7,IF($G549=$BG$6,$BG$7,IF($G549=$CE$6,"based on duration",IF($G549=$CF$6,LOOKUP($Z549,$AF$7:$AF$25,$CF$7:$CF$25),IF($G549=$CG$6,$CG$7,IF($G549=$CH$6,$CH$7,IF($G549=$CI$6,$CI$7,IF($G549=$BA$6,$BA$7,IF($G549=$BB$6,$BB$7,IF($G549=$BC$6,$BC$7,IF($G549=#REF!,#REF!,IF($G549=$CJ$6,$CJ$7,"TBD")))))))))))))))))))))))))))))))))))))))))))))</f>
        <v/>
      </c>
      <c r="AE549" s="121"/>
      <c r="AF549" s="8"/>
      <c r="AG549" s="13"/>
      <c r="AH549" s="13"/>
      <c r="AI549" s="13"/>
      <c r="AJ549" s="13"/>
      <c r="AO549" s="13"/>
      <c r="BR549" s="13"/>
      <c r="BS549" s="122"/>
      <c r="BT549" s="122"/>
      <c r="BX549" s="13"/>
      <c r="BY549" s="122"/>
      <c r="BZ549" s="122"/>
      <c r="CO549" s="136"/>
      <c r="CP549" s="137"/>
    </row>
    <row r="550" spans="1:94" s="123" customFormat="1" x14ac:dyDescent="0.25">
      <c r="A550" s="118"/>
      <c r="B550" s="118"/>
      <c r="C550" s="118"/>
      <c r="D550" s="118"/>
      <c r="E550" s="118"/>
      <c r="F550" s="118"/>
      <c r="G550" s="118"/>
      <c r="H550" s="118"/>
      <c r="I550" s="18" t="str">
        <f t="shared" si="150"/>
        <v/>
      </c>
      <c r="J550" s="18" t="str">
        <f t="shared" si="151"/>
        <v/>
      </c>
      <c r="K550" s="118"/>
      <c r="L550" s="151"/>
      <c r="M550" s="151"/>
      <c r="N550" s="119"/>
      <c r="O550" s="120" t="str">
        <f t="shared" si="153"/>
        <v/>
      </c>
      <c r="P550" s="119"/>
      <c r="Q550" s="15" t="str">
        <f t="shared" si="154"/>
        <v/>
      </c>
      <c r="R550" s="15" t="str">
        <f>IF('2014 Quote Calculator'!$AB550="-","-",IF('2014 Quote Calculator'!$AB550="","",IF(OR('2014 Quote Calculator'!$E550=$CF$6,'2014 Quote Calculator'!$E550=$CG$6,'2014 Quote Calculator'!$E550=$CH$6,'2014 Quote Calculator'!$E550=$CI$6),'2014 Quote Calculator'!$AB550,(1-$L550)*'2014 Quote Calculator'!$AB550)))</f>
        <v/>
      </c>
      <c r="S550" s="15" t="str">
        <f t="shared" si="147"/>
        <v/>
      </c>
      <c r="T550" s="15" t="str">
        <f>IF('2014 Quote Calculator'!$AD550="-","-",IF('2014 Quote Calculator'!$AD550="","",IF(OR('2014 Quote Calculator'!$G550=$CF$6,'2014 Quote Calculator'!$G550=$CG$6,'2014 Quote Calculator'!$G550=$CH$6,'2014 Quote Calculator'!$G550=$CI$6),'2014 Quote Calculator'!$AD550,(1-$L550)*'2014 Quote Calculator'!$AD550)))</f>
        <v/>
      </c>
      <c r="U550" s="15" t="str">
        <f t="shared" si="155"/>
        <v/>
      </c>
      <c r="V550" s="119"/>
      <c r="W550" s="18" t="str">
        <f t="shared" si="152"/>
        <v/>
      </c>
      <c r="X550" s="18" t="str">
        <f t="shared" si="148"/>
        <v/>
      </c>
      <c r="Y550" s="18"/>
      <c r="Z550" s="18"/>
      <c r="AA550" s="18" t="str">
        <f t="shared" si="156"/>
        <v/>
      </c>
      <c r="AB550" s="15" t="str">
        <f>IF($E550="","",IF($E550=$CL$6,"",IF($E550=$AG$6,LOOKUP($X550,$AF$7:$AF$25,$AG$7:$AG$25),IF($E550=$AH$6,LOOKUP($X550,$AF$7:$AF$25,$AH$7:$AH$25),IF($E550=$AI$6,LOOKUP($X550,$AF$7:$AF$25,$AI$7:$AI$25),IF($E550=$AJ$6,LOOKUP($X550,$AF$7:$AF$25,$AJ$7:$AJ$25),IF($E550=$BR$6,LOOKUP($X550,$AF$7:$AF$25,$BR$7:$BR$25),IF($E550=$BS$6,LOOKUP($X550,$AF$7:$AF$25,$BS$7:$BS$25),IF($E550=$BT$6,LOOKUP($X550,$AF$7:$AF$25,$BT$7:$BT$25),IF($E550=$BU$6,LOOKUP($X550,$AF$7:$AF$25,$BU$7:$BU$25),IF($E550=$BI$6,$BI$7,IF($E550=$AQ$6,LOOKUP($X550,$AF$7:$AF$25,$AQ$7:$AQ$25),IF($E550=$AR$6,LOOKUP($X550,$AF$7:$AF$25,$AR$7:$AR$25),IF($E550=$BV$6,LOOKUP($X550,$AF$7:$AF$25,$BV$7:$BV$25),IF($E550=$BW$6,LOOKUP($X550,$AF$7:$AF$25,$BW$7:$BW$25),IF($E550=$AU$6,LOOKUP($X550,$AF$7:$AF$25,$AU$7:$AU$25),IF($E550=$AV$6,LOOKUP($X550,$AF$7:$AF$25,$AV$7:$AV$25),IF($E550=$AK$6,LOOKUP($X550,$AF$7:$AF$25,$AK$7:$AK$25),IF($E550=$AL$6,LOOKUP($X550,$AF$7:$AF$25,$AL$7:$AL$25),IF($E550=$AM$6,LOOKUP($X550,$AF$7:$AF$25,$AM$7:$AM$25),IF($E550=$BJ$6,$BJ$7,IF($E550=#REF!,#REF!,IF($E550=$AN$6,$AN$7,IF($E550=$AW$6,LOOKUP($X550,$AF$7:$AF$25,$AW$7:$AW$25),IF($E550=$AX$6,LOOKUP($X550,$AF$7:$AF$25,$AX$7:$AX$25),IF($E550=$BD$6,$BD$7,IF($E550=$AY$6,LOOKUP($X550,$AF$7:$AF$25,$AY$7:$AY$25),IF($E550=$AZ$6,LOOKUP($X550,$AF$7:$AF$25,$AZ$7:$AZ$25),IF($E550=$BL$6,$BL$7,IF($E550=$AP$6,LOOKUP($X550,$AF$7:$AF$25,$AP$7:$AP$25),IF($E550=$BK$6,$BK$7,IF($E550=$CD$6,LOOKUP($X550,$AF$7:$AF$25,$CD$7:$CD$25),IF($E550=$BE$6,$BE$7,IF($E550=$BF$6,$BF$7,IF($E550=$BG$6,$BG$7,IF($E550=$CE$6,"based on duration",IF($E550=$CF$6,LOOKUP($X550,$AF$7:$AF$25,$CF$7:$CF$25),IF($E550=$CG$6,$CG$7,IF($E550=$CH$6,$CH$7,IF($E550=$CI$6,$CI$7,IF($E550=$BA$6,$BA$7,IF($E550=$BB$6,$BB$7,IF($E550=$BC$6,$BC$7,IF($E550=#REF!,#REF!,IF($E550=$CJ$6,$CJ$7,"TBD")))))))))))))))))))))))))))))))))))))))))))))</f>
        <v/>
      </c>
      <c r="AC550" s="15" t="str">
        <f t="shared" si="149"/>
        <v/>
      </c>
      <c r="AD550" s="15" t="str">
        <f>IF($G550="","",IF($G550=$CL$6,"",IF($G550=$AG$6,LOOKUP($Z550,$AF$7:$AF$25,$AG$7:$AG$25),IF($G550=$AH$6,LOOKUP($Z550,$AF$7:$AF$25,$AH$7:$AH$25),IF($G550=$AI$6,LOOKUP($Z550,$AF$7:$AF$25,$AI$7:$AI$25),IF($G550=$AJ$6,LOOKUP($Z550,$AF$7:$AF$25,$AJ$7:$AJ$25),IF($G550=$BR$6,LOOKUP($Z550,$AF$7:$AF$25,$BR$7:$BR$25),IF($G550=$BS$6,LOOKUP($Z550,$AF$7:$AF$25,$BS$7:$BS$25),IF($G550=$BT$6,LOOKUP($Z550,$AF$7:$AF$25,$BT$7:$BT$25),IF($G550=$BU$6,LOOKUP($Z550,$AF$7:$AF$25,$BU$7:$BU$25),IF($G550=$BI$6,$BI$7,IF($G550=$AQ$6,LOOKUP($Z550,$AF$7:$AF$25,$AQ$7:$AQ$25),IF($G550=$AR$6,LOOKUP($Z550,$AF$7:$AF$25,$AR$7:$AR$25),IF($G550=$BV$6,LOOKUP($Z550,$AF$7:$AF$25,$BV$7:$BV$25),IF($G550=$BW$6,LOOKUP($Z550,$AF$7:$AF$25,$BW$7:$BW$25),IF($G550=$AU$6,LOOKUP($Z550,$AF$7:$AF$25,$AU$7:$AU$25),IF($G550=$AV$6,LOOKUP($Z550,$AF$7:$AF$25,$AV$7:$AV$25),IF($G550=$AK$6,LOOKUP($Z550,$AF$7:$AF$25,$AK$7:$AK$25),IF($G550=$AL$6,LOOKUP($Z550,$AF$7:$AF$25,$AL$7:$AL$25),IF($G550=$AM$6,LOOKUP($Z550,$AF$7:$AF$25,$AM$7:$AM$25),IF($G550=$BJ$6,$BJ$7,IF($G550=#REF!,#REF!,IF($G550=$AN$6,$AN$7,IF($G550=$AW$6,LOOKUP($Z550,$AF$7:$AF$25,$AW$7:$AW$25),IF($G550=$AX$6,LOOKUP($Z550,$AF$7:$AF$25,$AX$7:$AX$25),IF($G550=$BD$6,$BD$7,IF($G550=$AY$6,LOOKUP($Z550,$AF$7:$AF$25,$AY$7:$AY$25),IF($G550=$AZ$6,LOOKUP($Z550,$AF$7:$AF$25,$AZ$7:$AZ$25),IF($G550=$BL$6,$BL$7,IF($G550=$AP$6,LOOKUP($Z550,$AF$7:$AF$25,$AP$7:$AP$25),IF($G550=$BK$6,$BK$7,IF($G550=$CD$6,LOOKUP($Z550,$AF$7:$AF$25,$CD$7:$CD$25),IF($G550=$BE$6,$BE$7,IF($G550=$BF$6,$BF$7,IF($G550=$BG$6,$BG$7,IF($G550=$CE$6,"based on duration",IF($G550=$CF$6,LOOKUP($Z550,$AF$7:$AF$25,$CF$7:$CF$25),IF($G550=$CG$6,$CG$7,IF($G550=$CH$6,$CH$7,IF($G550=$CI$6,$CI$7,IF($G550=$BA$6,$BA$7,IF($G550=$BB$6,$BB$7,IF($G550=$BC$6,$BC$7,IF($G550=#REF!,#REF!,IF($G550=$CJ$6,$CJ$7,"TBD")))))))))))))))))))))))))))))))))))))))))))))</f>
        <v/>
      </c>
      <c r="AE550" s="121"/>
      <c r="AF550" s="8"/>
      <c r="AG550" s="13"/>
      <c r="AH550" s="13"/>
      <c r="AI550" s="13"/>
      <c r="AJ550" s="13"/>
      <c r="AO550" s="13"/>
      <c r="BR550" s="13"/>
      <c r="BS550" s="122"/>
      <c r="BT550" s="122"/>
      <c r="BX550" s="13"/>
      <c r="BY550" s="122"/>
      <c r="BZ550" s="122"/>
      <c r="CO550" s="136"/>
      <c r="CP550" s="137"/>
    </row>
    <row r="551" spans="1:94" s="123" customFormat="1" x14ac:dyDescent="0.25">
      <c r="A551" s="118"/>
      <c r="B551" s="118"/>
      <c r="C551" s="118"/>
      <c r="D551" s="118"/>
      <c r="E551" s="118"/>
      <c r="F551" s="118"/>
      <c r="G551" s="118"/>
      <c r="H551" s="118"/>
      <c r="I551" s="18" t="str">
        <f t="shared" si="150"/>
        <v/>
      </c>
      <c r="J551" s="18" t="str">
        <f t="shared" si="151"/>
        <v/>
      </c>
      <c r="K551" s="118"/>
      <c r="L551" s="151"/>
      <c r="M551" s="151"/>
      <c r="N551" s="119"/>
      <c r="O551" s="120" t="str">
        <f t="shared" si="153"/>
        <v/>
      </c>
      <c r="P551" s="119"/>
      <c r="Q551" s="15" t="str">
        <f t="shared" si="154"/>
        <v/>
      </c>
      <c r="R551" s="15" t="str">
        <f>IF('2014 Quote Calculator'!$AB551="-","-",IF('2014 Quote Calculator'!$AB551="","",IF(OR('2014 Quote Calculator'!$E551=$CF$6,'2014 Quote Calculator'!$E551=$CG$6,'2014 Quote Calculator'!$E551=$CH$6,'2014 Quote Calculator'!$E551=$CI$6),'2014 Quote Calculator'!$AB551,(1-$L551)*'2014 Quote Calculator'!$AB551)))</f>
        <v/>
      </c>
      <c r="S551" s="15" t="str">
        <f t="shared" si="147"/>
        <v/>
      </c>
      <c r="T551" s="15" t="str">
        <f>IF('2014 Quote Calculator'!$AD551="-","-",IF('2014 Quote Calculator'!$AD551="","",IF(OR('2014 Quote Calculator'!$G551=$CF$6,'2014 Quote Calculator'!$G551=$CG$6,'2014 Quote Calculator'!$G551=$CH$6,'2014 Quote Calculator'!$G551=$CI$6),'2014 Quote Calculator'!$AD551,(1-$L551)*'2014 Quote Calculator'!$AD551)))</f>
        <v/>
      </c>
      <c r="U551" s="15" t="str">
        <f t="shared" si="155"/>
        <v/>
      </c>
      <c r="V551" s="119"/>
      <c r="W551" s="18" t="str">
        <f t="shared" si="152"/>
        <v/>
      </c>
      <c r="X551" s="18" t="str">
        <f t="shared" si="148"/>
        <v/>
      </c>
      <c r="Y551" s="18"/>
      <c r="Z551" s="18"/>
      <c r="AA551" s="18" t="str">
        <f t="shared" si="156"/>
        <v/>
      </c>
      <c r="AB551" s="15" t="str">
        <f>IF($E551="","",IF($E551=$CL$6,"",IF($E551=$AG$6,LOOKUP($X551,$AF$7:$AF$25,$AG$7:$AG$25),IF($E551=$AH$6,LOOKUP($X551,$AF$7:$AF$25,$AH$7:$AH$25),IF($E551=$AI$6,LOOKUP($X551,$AF$7:$AF$25,$AI$7:$AI$25),IF($E551=$AJ$6,LOOKUP($X551,$AF$7:$AF$25,$AJ$7:$AJ$25),IF($E551=$BR$6,LOOKUP($X551,$AF$7:$AF$25,$BR$7:$BR$25),IF($E551=$BS$6,LOOKUP($X551,$AF$7:$AF$25,$BS$7:$BS$25),IF($E551=$BT$6,LOOKUP($X551,$AF$7:$AF$25,$BT$7:$BT$25),IF($E551=$BU$6,LOOKUP($X551,$AF$7:$AF$25,$BU$7:$BU$25),IF($E551=$BI$6,$BI$7,IF($E551=$AQ$6,LOOKUP($X551,$AF$7:$AF$25,$AQ$7:$AQ$25),IF($E551=$AR$6,LOOKUP($X551,$AF$7:$AF$25,$AR$7:$AR$25),IF($E551=$BV$6,LOOKUP($X551,$AF$7:$AF$25,$BV$7:$BV$25),IF($E551=$BW$6,LOOKUP($X551,$AF$7:$AF$25,$BW$7:$BW$25),IF($E551=$AU$6,LOOKUP($X551,$AF$7:$AF$25,$AU$7:$AU$25),IF($E551=$AV$6,LOOKUP($X551,$AF$7:$AF$25,$AV$7:$AV$25),IF($E551=$AK$6,LOOKUP($X551,$AF$7:$AF$25,$AK$7:$AK$25),IF($E551=$AL$6,LOOKUP($X551,$AF$7:$AF$25,$AL$7:$AL$25),IF($E551=$AM$6,LOOKUP($X551,$AF$7:$AF$25,$AM$7:$AM$25),IF($E551=$BJ$6,$BJ$7,IF($E551=#REF!,#REF!,IF($E551=$AN$6,$AN$7,IF($E551=$AW$6,LOOKUP($X551,$AF$7:$AF$25,$AW$7:$AW$25),IF($E551=$AX$6,LOOKUP($X551,$AF$7:$AF$25,$AX$7:$AX$25),IF($E551=$BD$6,$BD$7,IF($E551=$AY$6,LOOKUP($X551,$AF$7:$AF$25,$AY$7:$AY$25),IF($E551=$AZ$6,LOOKUP($X551,$AF$7:$AF$25,$AZ$7:$AZ$25),IF($E551=$BL$6,$BL$7,IF($E551=$AP$6,LOOKUP($X551,$AF$7:$AF$25,$AP$7:$AP$25),IF($E551=$BK$6,$BK$7,IF($E551=$CD$6,LOOKUP($X551,$AF$7:$AF$25,$CD$7:$CD$25),IF($E551=$BE$6,$BE$7,IF($E551=$BF$6,$BF$7,IF($E551=$BG$6,$BG$7,IF($E551=$CE$6,"based on duration",IF($E551=$CF$6,LOOKUP($X551,$AF$7:$AF$25,$CF$7:$CF$25),IF($E551=$CG$6,$CG$7,IF($E551=$CH$6,$CH$7,IF($E551=$CI$6,$CI$7,IF($E551=$BA$6,$BA$7,IF($E551=$BB$6,$BB$7,IF($E551=$BC$6,$BC$7,IF($E551=#REF!,#REF!,IF($E551=$CJ$6,$CJ$7,"TBD")))))))))))))))))))))))))))))))))))))))))))))</f>
        <v/>
      </c>
      <c r="AC551" s="15" t="str">
        <f t="shared" si="149"/>
        <v/>
      </c>
      <c r="AD551" s="15" t="str">
        <f>IF($G551="","",IF($G551=$CL$6,"",IF($G551=$AG$6,LOOKUP($Z551,$AF$7:$AF$25,$AG$7:$AG$25),IF($G551=$AH$6,LOOKUP($Z551,$AF$7:$AF$25,$AH$7:$AH$25),IF($G551=$AI$6,LOOKUP($Z551,$AF$7:$AF$25,$AI$7:$AI$25),IF($G551=$AJ$6,LOOKUP($Z551,$AF$7:$AF$25,$AJ$7:$AJ$25),IF($G551=$BR$6,LOOKUP($Z551,$AF$7:$AF$25,$BR$7:$BR$25),IF($G551=$BS$6,LOOKUP($Z551,$AF$7:$AF$25,$BS$7:$BS$25),IF($G551=$BT$6,LOOKUP($Z551,$AF$7:$AF$25,$BT$7:$BT$25),IF($G551=$BU$6,LOOKUP($Z551,$AF$7:$AF$25,$BU$7:$BU$25),IF($G551=$BI$6,$BI$7,IF($G551=$AQ$6,LOOKUP($Z551,$AF$7:$AF$25,$AQ$7:$AQ$25),IF($G551=$AR$6,LOOKUP($Z551,$AF$7:$AF$25,$AR$7:$AR$25),IF($G551=$BV$6,LOOKUP($Z551,$AF$7:$AF$25,$BV$7:$BV$25),IF($G551=$BW$6,LOOKUP($Z551,$AF$7:$AF$25,$BW$7:$BW$25),IF($G551=$AU$6,LOOKUP($Z551,$AF$7:$AF$25,$AU$7:$AU$25),IF($G551=$AV$6,LOOKUP($Z551,$AF$7:$AF$25,$AV$7:$AV$25),IF($G551=$AK$6,LOOKUP($Z551,$AF$7:$AF$25,$AK$7:$AK$25),IF($G551=$AL$6,LOOKUP($Z551,$AF$7:$AF$25,$AL$7:$AL$25),IF($G551=$AM$6,LOOKUP($Z551,$AF$7:$AF$25,$AM$7:$AM$25),IF($G551=$BJ$6,$BJ$7,IF($G551=#REF!,#REF!,IF($G551=$AN$6,$AN$7,IF($G551=$AW$6,LOOKUP($Z551,$AF$7:$AF$25,$AW$7:$AW$25),IF($G551=$AX$6,LOOKUP($Z551,$AF$7:$AF$25,$AX$7:$AX$25),IF($G551=$BD$6,$BD$7,IF($G551=$AY$6,LOOKUP($Z551,$AF$7:$AF$25,$AY$7:$AY$25),IF($G551=$AZ$6,LOOKUP($Z551,$AF$7:$AF$25,$AZ$7:$AZ$25),IF($G551=$BL$6,$BL$7,IF($G551=$AP$6,LOOKUP($Z551,$AF$7:$AF$25,$AP$7:$AP$25),IF($G551=$BK$6,$BK$7,IF($G551=$CD$6,LOOKUP($Z551,$AF$7:$AF$25,$CD$7:$CD$25),IF($G551=$BE$6,$BE$7,IF($G551=$BF$6,$BF$7,IF($G551=$BG$6,$BG$7,IF($G551=$CE$6,"based on duration",IF($G551=$CF$6,LOOKUP($Z551,$AF$7:$AF$25,$CF$7:$CF$25),IF($G551=$CG$6,$CG$7,IF($G551=$CH$6,$CH$7,IF($G551=$CI$6,$CI$7,IF($G551=$BA$6,$BA$7,IF($G551=$BB$6,$BB$7,IF($G551=$BC$6,$BC$7,IF($G551=#REF!,#REF!,IF($G551=$CJ$6,$CJ$7,"TBD")))))))))))))))))))))))))))))))))))))))))))))</f>
        <v/>
      </c>
      <c r="AE551" s="121"/>
      <c r="AF551" s="8"/>
      <c r="AG551" s="13"/>
      <c r="AH551" s="13"/>
      <c r="AI551" s="13"/>
      <c r="AJ551" s="13"/>
      <c r="AO551" s="13"/>
      <c r="BR551" s="13"/>
      <c r="BS551" s="122"/>
      <c r="BT551" s="122"/>
      <c r="BX551" s="13"/>
      <c r="BY551" s="122"/>
      <c r="BZ551" s="122"/>
      <c r="CO551" s="136"/>
      <c r="CP551" s="137"/>
    </row>
    <row r="552" spans="1:94" s="123" customFormat="1" x14ac:dyDescent="0.25">
      <c r="A552" s="118"/>
      <c r="B552" s="118"/>
      <c r="C552" s="118"/>
      <c r="D552" s="118"/>
      <c r="E552" s="118"/>
      <c r="F552" s="118"/>
      <c r="G552" s="118"/>
      <c r="H552" s="118"/>
      <c r="I552" s="18" t="str">
        <f t="shared" si="150"/>
        <v/>
      </c>
      <c r="J552" s="18" t="str">
        <f t="shared" si="151"/>
        <v/>
      </c>
      <c r="K552" s="118"/>
      <c r="L552" s="151"/>
      <c r="M552" s="151"/>
      <c r="N552" s="119"/>
      <c r="O552" s="120" t="str">
        <f t="shared" si="153"/>
        <v/>
      </c>
      <c r="P552" s="119"/>
      <c r="Q552" s="15" t="str">
        <f t="shared" si="154"/>
        <v/>
      </c>
      <c r="R552" s="15" t="str">
        <f>IF('2014 Quote Calculator'!$AB552="-","-",IF('2014 Quote Calculator'!$AB552="","",IF(OR('2014 Quote Calculator'!$E552=$CF$6,'2014 Quote Calculator'!$E552=$CG$6,'2014 Quote Calculator'!$E552=$CH$6,'2014 Quote Calculator'!$E552=$CI$6),'2014 Quote Calculator'!$AB552,(1-$L552)*'2014 Quote Calculator'!$AB552)))</f>
        <v/>
      </c>
      <c r="S552" s="15" t="str">
        <f t="shared" si="147"/>
        <v/>
      </c>
      <c r="T552" s="15" t="str">
        <f>IF('2014 Quote Calculator'!$AD552="-","-",IF('2014 Quote Calculator'!$AD552="","",IF(OR('2014 Quote Calculator'!$G552=$CF$6,'2014 Quote Calculator'!$G552=$CG$6,'2014 Quote Calculator'!$G552=$CH$6,'2014 Quote Calculator'!$G552=$CI$6),'2014 Quote Calculator'!$AD552,(1-$L552)*'2014 Quote Calculator'!$AD552)))</f>
        <v/>
      </c>
      <c r="U552" s="15" t="str">
        <f t="shared" si="155"/>
        <v/>
      </c>
      <c r="V552" s="119"/>
      <c r="W552" s="18" t="str">
        <f t="shared" si="152"/>
        <v/>
      </c>
      <c r="X552" s="18" t="str">
        <f t="shared" si="148"/>
        <v/>
      </c>
      <c r="Y552" s="18"/>
      <c r="Z552" s="18"/>
      <c r="AA552" s="18" t="str">
        <f t="shared" si="156"/>
        <v/>
      </c>
      <c r="AB552" s="15" t="str">
        <f>IF($E552="","",IF($E552=$CL$6,"",IF($E552=$AG$6,LOOKUP($X552,$AF$7:$AF$25,$AG$7:$AG$25),IF($E552=$AH$6,LOOKUP($X552,$AF$7:$AF$25,$AH$7:$AH$25),IF($E552=$AI$6,LOOKUP($X552,$AF$7:$AF$25,$AI$7:$AI$25),IF($E552=$AJ$6,LOOKUP($X552,$AF$7:$AF$25,$AJ$7:$AJ$25),IF($E552=$BR$6,LOOKUP($X552,$AF$7:$AF$25,$BR$7:$BR$25),IF($E552=$BS$6,LOOKUP($X552,$AF$7:$AF$25,$BS$7:$BS$25),IF($E552=$BT$6,LOOKUP($X552,$AF$7:$AF$25,$BT$7:$BT$25),IF($E552=$BU$6,LOOKUP($X552,$AF$7:$AF$25,$BU$7:$BU$25),IF($E552=$BI$6,$BI$7,IF($E552=$AQ$6,LOOKUP($X552,$AF$7:$AF$25,$AQ$7:$AQ$25),IF($E552=$AR$6,LOOKUP($X552,$AF$7:$AF$25,$AR$7:$AR$25),IF($E552=$BV$6,LOOKUP($X552,$AF$7:$AF$25,$BV$7:$BV$25),IF($E552=$BW$6,LOOKUP($X552,$AF$7:$AF$25,$BW$7:$BW$25),IF($E552=$AU$6,LOOKUP($X552,$AF$7:$AF$25,$AU$7:$AU$25),IF($E552=$AV$6,LOOKUP($X552,$AF$7:$AF$25,$AV$7:$AV$25),IF($E552=$AK$6,LOOKUP($X552,$AF$7:$AF$25,$AK$7:$AK$25),IF($E552=$AL$6,LOOKUP($X552,$AF$7:$AF$25,$AL$7:$AL$25),IF($E552=$AM$6,LOOKUP($X552,$AF$7:$AF$25,$AM$7:$AM$25),IF($E552=$BJ$6,$BJ$7,IF($E552=#REF!,#REF!,IF($E552=$AN$6,$AN$7,IF($E552=$AW$6,LOOKUP($X552,$AF$7:$AF$25,$AW$7:$AW$25),IF($E552=$AX$6,LOOKUP($X552,$AF$7:$AF$25,$AX$7:$AX$25),IF($E552=$BD$6,$BD$7,IF($E552=$AY$6,LOOKUP($X552,$AF$7:$AF$25,$AY$7:$AY$25),IF($E552=$AZ$6,LOOKUP($X552,$AF$7:$AF$25,$AZ$7:$AZ$25),IF($E552=$BL$6,$BL$7,IF($E552=$AP$6,LOOKUP($X552,$AF$7:$AF$25,$AP$7:$AP$25),IF($E552=$BK$6,$BK$7,IF($E552=$CD$6,LOOKUP($X552,$AF$7:$AF$25,$CD$7:$CD$25),IF($E552=$BE$6,$BE$7,IF($E552=$BF$6,$BF$7,IF($E552=$BG$6,$BG$7,IF($E552=$CE$6,"based on duration",IF($E552=$CF$6,LOOKUP($X552,$AF$7:$AF$25,$CF$7:$CF$25),IF($E552=$CG$6,$CG$7,IF($E552=$CH$6,$CH$7,IF($E552=$CI$6,$CI$7,IF($E552=$BA$6,$BA$7,IF($E552=$BB$6,$BB$7,IF($E552=$BC$6,$BC$7,IF($E552=#REF!,#REF!,IF($E552=$CJ$6,$CJ$7,"TBD")))))))))))))))))))))))))))))))))))))))))))))</f>
        <v/>
      </c>
      <c r="AC552" s="15" t="str">
        <f t="shared" si="149"/>
        <v/>
      </c>
      <c r="AD552" s="15" t="str">
        <f>IF($G552="","",IF($G552=$CL$6,"",IF($G552=$AG$6,LOOKUP($Z552,$AF$7:$AF$25,$AG$7:$AG$25),IF($G552=$AH$6,LOOKUP($Z552,$AF$7:$AF$25,$AH$7:$AH$25),IF($G552=$AI$6,LOOKUP($Z552,$AF$7:$AF$25,$AI$7:$AI$25),IF($G552=$AJ$6,LOOKUP($Z552,$AF$7:$AF$25,$AJ$7:$AJ$25),IF($G552=$BR$6,LOOKUP($Z552,$AF$7:$AF$25,$BR$7:$BR$25),IF($G552=$BS$6,LOOKUP($Z552,$AF$7:$AF$25,$BS$7:$BS$25),IF($G552=$BT$6,LOOKUP($Z552,$AF$7:$AF$25,$BT$7:$BT$25),IF($G552=$BU$6,LOOKUP($Z552,$AF$7:$AF$25,$BU$7:$BU$25),IF($G552=$BI$6,$BI$7,IF($G552=$AQ$6,LOOKUP($Z552,$AF$7:$AF$25,$AQ$7:$AQ$25),IF($G552=$AR$6,LOOKUP($Z552,$AF$7:$AF$25,$AR$7:$AR$25),IF($G552=$BV$6,LOOKUP($Z552,$AF$7:$AF$25,$BV$7:$BV$25),IF($G552=$BW$6,LOOKUP($Z552,$AF$7:$AF$25,$BW$7:$BW$25),IF($G552=$AU$6,LOOKUP($Z552,$AF$7:$AF$25,$AU$7:$AU$25),IF($G552=$AV$6,LOOKUP($Z552,$AF$7:$AF$25,$AV$7:$AV$25),IF($G552=$AK$6,LOOKUP($Z552,$AF$7:$AF$25,$AK$7:$AK$25),IF($G552=$AL$6,LOOKUP($Z552,$AF$7:$AF$25,$AL$7:$AL$25),IF($G552=$AM$6,LOOKUP($Z552,$AF$7:$AF$25,$AM$7:$AM$25),IF($G552=$BJ$6,$BJ$7,IF($G552=#REF!,#REF!,IF($G552=$AN$6,$AN$7,IF($G552=$AW$6,LOOKUP($Z552,$AF$7:$AF$25,$AW$7:$AW$25),IF($G552=$AX$6,LOOKUP($Z552,$AF$7:$AF$25,$AX$7:$AX$25),IF($G552=$BD$6,$BD$7,IF($G552=$AY$6,LOOKUP($Z552,$AF$7:$AF$25,$AY$7:$AY$25),IF($G552=$AZ$6,LOOKUP($Z552,$AF$7:$AF$25,$AZ$7:$AZ$25),IF($G552=$BL$6,$BL$7,IF($G552=$AP$6,LOOKUP($Z552,$AF$7:$AF$25,$AP$7:$AP$25),IF($G552=$BK$6,$BK$7,IF($G552=$CD$6,LOOKUP($Z552,$AF$7:$AF$25,$CD$7:$CD$25),IF($G552=$BE$6,$BE$7,IF($G552=$BF$6,$BF$7,IF($G552=$BG$6,$BG$7,IF($G552=$CE$6,"based on duration",IF($G552=$CF$6,LOOKUP($Z552,$AF$7:$AF$25,$CF$7:$CF$25),IF($G552=$CG$6,$CG$7,IF($G552=$CH$6,$CH$7,IF($G552=$CI$6,$CI$7,IF($G552=$BA$6,$BA$7,IF($G552=$BB$6,$BB$7,IF($G552=$BC$6,$BC$7,IF($G552=#REF!,#REF!,IF($G552=$CJ$6,$CJ$7,"TBD")))))))))))))))))))))))))))))))))))))))))))))</f>
        <v/>
      </c>
      <c r="AE552" s="121"/>
      <c r="AF552" s="8"/>
      <c r="AG552" s="13"/>
      <c r="AH552" s="13"/>
      <c r="AI552" s="13"/>
      <c r="AJ552" s="13"/>
      <c r="AO552" s="13"/>
      <c r="BR552" s="13"/>
      <c r="BS552" s="122"/>
      <c r="BT552" s="122"/>
      <c r="BX552" s="13"/>
      <c r="BY552" s="122"/>
      <c r="BZ552" s="122"/>
      <c r="CO552" s="136"/>
      <c r="CP552" s="137"/>
    </row>
    <row r="553" spans="1:94" s="123" customFormat="1" x14ac:dyDescent="0.25">
      <c r="A553" s="118"/>
      <c r="B553" s="118"/>
      <c r="C553" s="118"/>
      <c r="D553" s="118"/>
      <c r="E553" s="118"/>
      <c r="F553" s="118"/>
      <c r="G553" s="118"/>
      <c r="H553" s="118"/>
      <c r="I553" s="18" t="str">
        <f t="shared" si="150"/>
        <v/>
      </c>
      <c r="J553" s="18" t="str">
        <f t="shared" si="151"/>
        <v/>
      </c>
      <c r="K553" s="118"/>
      <c r="L553" s="151"/>
      <c r="M553" s="151"/>
      <c r="N553" s="119"/>
      <c r="O553" s="120" t="str">
        <f t="shared" si="153"/>
        <v/>
      </c>
      <c r="P553" s="119"/>
      <c r="Q553" s="15" t="str">
        <f t="shared" si="154"/>
        <v/>
      </c>
      <c r="R553" s="15" t="str">
        <f>IF('2014 Quote Calculator'!$AB553="-","-",IF('2014 Quote Calculator'!$AB553="","",IF(OR('2014 Quote Calculator'!$E553=$CF$6,'2014 Quote Calculator'!$E553=$CG$6,'2014 Quote Calculator'!$E553=$CH$6,'2014 Quote Calculator'!$E553=$CI$6),'2014 Quote Calculator'!$AB553,(1-$L553)*'2014 Quote Calculator'!$AB553)))</f>
        <v/>
      </c>
      <c r="S553" s="15" t="str">
        <f t="shared" si="147"/>
        <v/>
      </c>
      <c r="T553" s="15" t="str">
        <f>IF('2014 Quote Calculator'!$AD553="-","-",IF('2014 Quote Calculator'!$AD553="","",IF(OR('2014 Quote Calculator'!$G553=$CF$6,'2014 Quote Calculator'!$G553=$CG$6,'2014 Quote Calculator'!$G553=$CH$6,'2014 Quote Calculator'!$G553=$CI$6),'2014 Quote Calculator'!$AD553,(1-$L553)*'2014 Quote Calculator'!$AD553)))</f>
        <v/>
      </c>
      <c r="U553" s="15" t="str">
        <f t="shared" si="155"/>
        <v/>
      </c>
      <c r="V553" s="119"/>
      <c r="W553" s="18" t="str">
        <f t="shared" si="152"/>
        <v/>
      </c>
      <c r="X553" s="18" t="str">
        <f t="shared" si="148"/>
        <v/>
      </c>
      <c r="Y553" s="18"/>
      <c r="Z553" s="18"/>
      <c r="AA553" s="18" t="str">
        <f t="shared" si="156"/>
        <v/>
      </c>
      <c r="AB553" s="15" t="str">
        <f>IF($E553="","",IF($E553=$CL$6,"",IF($E553=$AG$6,LOOKUP($X553,$AF$7:$AF$25,$AG$7:$AG$25),IF($E553=$AH$6,LOOKUP($X553,$AF$7:$AF$25,$AH$7:$AH$25),IF($E553=$AI$6,LOOKUP($X553,$AF$7:$AF$25,$AI$7:$AI$25),IF($E553=$AJ$6,LOOKUP($X553,$AF$7:$AF$25,$AJ$7:$AJ$25),IF($E553=$BR$6,LOOKUP($X553,$AF$7:$AF$25,$BR$7:$BR$25),IF($E553=$BS$6,LOOKUP($X553,$AF$7:$AF$25,$BS$7:$BS$25),IF($E553=$BT$6,LOOKUP($X553,$AF$7:$AF$25,$BT$7:$BT$25),IF($E553=$BU$6,LOOKUP($X553,$AF$7:$AF$25,$BU$7:$BU$25),IF($E553=$BI$6,$BI$7,IF($E553=$AQ$6,LOOKUP($X553,$AF$7:$AF$25,$AQ$7:$AQ$25),IF($E553=$AR$6,LOOKUP($X553,$AF$7:$AF$25,$AR$7:$AR$25),IF($E553=$BV$6,LOOKUP($X553,$AF$7:$AF$25,$BV$7:$BV$25),IF($E553=$BW$6,LOOKUP($X553,$AF$7:$AF$25,$BW$7:$BW$25),IF($E553=$AU$6,LOOKUP($X553,$AF$7:$AF$25,$AU$7:$AU$25),IF($E553=$AV$6,LOOKUP($X553,$AF$7:$AF$25,$AV$7:$AV$25),IF($E553=$AK$6,LOOKUP($X553,$AF$7:$AF$25,$AK$7:$AK$25),IF($E553=$AL$6,LOOKUP($X553,$AF$7:$AF$25,$AL$7:$AL$25),IF($E553=$AM$6,LOOKUP($X553,$AF$7:$AF$25,$AM$7:$AM$25),IF($E553=$BJ$6,$BJ$7,IF($E553=#REF!,#REF!,IF($E553=$AN$6,$AN$7,IF($E553=$AW$6,LOOKUP($X553,$AF$7:$AF$25,$AW$7:$AW$25),IF($E553=$AX$6,LOOKUP($X553,$AF$7:$AF$25,$AX$7:$AX$25),IF($E553=$BD$6,$BD$7,IF($E553=$AY$6,LOOKUP($X553,$AF$7:$AF$25,$AY$7:$AY$25),IF($E553=$AZ$6,LOOKUP($X553,$AF$7:$AF$25,$AZ$7:$AZ$25),IF($E553=$BL$6,$BL$7,IF($E553=$AP$6,LOOKUP($X553,$AF$7:$AF$25,$AP$7:$AP$25),IF($E553=$BK$6,$BK$7,IF($E553=$CD$6,LOOKUP($X553,$AF$7:$AF$25,$CD$7:$CD$25),IF($E553=$BE$6,$BE$7,IF($E553=$BF$6,$BF$7,IF($E553=$BG$6,$BG$7,IF($E553=$CE$6,"based on duration",IF($E553=$CF$6,LOOKUP($X553,$AF$7:$AF$25,$CF$7:$CF$25),IF($E553=$CG$6,$CG$7,IF($E553=$CH$6,$CH$7,IF($E553=$CI$6,$CI$7,IF($E553=$BA$6,$BA$7,IF($E553=$BB$6,$BB$7,IF($E553=$BC$6,$BC$7,IF($E553=#REF!,#REF!,IF($E553=$CJ$6,$CJ$7,"TBD")))))))))))))))))))))))))))))))))))))))))))))</f>
        <v/>
      </c>
      <c r="AC553" s="15" t="str">
        <f t="shared" si="149"/>
        <v/>
      </c>
      <c r="AD553" s="15" t="str">
        <f>IF($G553="","",IF($G553=$CL$6,"",IF($G553=$AG$6,LOOKUP($Z553,$AF$7:$AF$25,$AG$7:$AG$25),IF($G553=$AH$6,LOOKUP($Z553,$AF$7:$AF$25,$AH$7:$AH$25),IF($G553=$AI$6,LOOKUP($Z553,$AF$7:$AF$25,$AI$7:$AI$25),IF($G553=$AJ$6,LOOKUP($Z553,$AF$7:$AF$25,$AJ$7:$AJ$25),IF($G553=$BR$6,LOOKUP($Z553,$AF$7:$AF$25,$BR$7:$BR$25),IF($G553=$BS$6,LOOKUP($Z553,$AF$7:$AF$25,$BS$7:$BS$25),IF($G553=$BT$6,LOOKUP($Z553,$AF$7:$AF$25,$BT$7:$BT$25),IF($G553=$BU$6,LOOKUP($Z553,$AF$7:$AF$25,$BU$7:$BU$25),IF($G553=$BI$6,$BI$7,IF($G553=$AQ$6,LOOKUP($Z553,$AF$7:$AF$25,$AQ$7:$AQ$25),IF($G553=$AR$6,LOOKUP($Z553,$AF$7:$AF$25,$AR$7:$AR$25),IF($G553=$BV$6,LOOKUP($Z553,$AF$7:$AF$25,$BV$7:$BV$25),IF($G553=$BW$6,LOOKUP($Z553,$AF$7:$AF$25,$BW$7:$BW$25),IF($G553=$AU$6,LOOKUP($Z553,$AF$7:$AF$25,$AU$7:$AU$25),IF($G553=$AV$6,LOOKUP($Z553,$AF$7:$AF$25,$AV$7:$AV$25),IF($G553=$AK$6,LOOKUP($Z553,$AF$7:$AF$25,$AK$7:$AK$25),IF($G553=$AL$6,LOOKUP($Z553,$AF$7:$AF$25,$AL$7:$AL$25),IF($G553=$AM$6,LOOKUP($Z553,$AF$7:$AF$25,$AM$7:$AM$25),IF($G553=$BJ$6,$BJ$7,IF($G553=#REF!,#REF!,IF($G553=$AN$6,$AN$7,IF($G553=$AW$6,LOOKUP($Z553,$AF$7:$AF$25,$AW$7:$AW$25),IF($G553=$AX$6,LOOKUP($Z553,$AF$7:$AF$25,$AX$7:$AX$25),IF($G553=$BD$6,$BD$7,IF($G553=$AY$6,LOOKUP($Z553,$AF$7:$AF$25,$AY$7:$AY$25),IF($G553=$AZ$6,LOOKUP($Z553,$AF$7:$AF$25,$AZ$7:$AZ$25),IF($G553=$BL$6,$BL$7,IF($G553=$AP$6,LOOKUP($Z553,$AF$7:$AF$25,$AP$7:$AP$25),IF($G553=$BK$6,$BK$7,IF($G553=$CD$6,LOOKUP($Z553,$AF$7:$AF$25,$CD$7:$CD$25),IF($G553=$BE$6,$BE$7,IF($G553=$BF$6,$BF$7,IF($G553=$BG$6,$BG$7,IF($G553=$CE$6,"based on duration",IF($G553=$CF$6,LOOKUP($Z553,$AF$7:$AF$25,$CF$7:$CF$25),IF($G553=$CG$6,$CG$7,IF($G553=$CH$6,$CH$7,IF($G553=$CI$6,$CI$7,IF($G553=$BA$6,$BA$7,IF($G553=$BB$6,$BB$7,IF($G553=$BC$6,$BC$7,IF($G553=#REF!,#REF!,IF($G553=$CJ$6,$CJ$7,"TBD")))))))))))))))))))))))))))))))))))))))))))))</f>
        <v/>
      </c>
      <c r="AE553" s="121"/>
      <c r="AF553" s="8"/>
      <c r="AG553" s="13"/>
      <c r="AH553" s="13"/>
      <c r="AI553" s="13"/>
      <c r="AJ553" s="13"/>
      <c r="AO553" s="13"/>
      <c r="BR553" s="13"/>
      <c r="BS553" s="122"/>
      <c r="BT553" s="122"/>
      <c r="BX553" s="13"/>
      <c r="BY553" s="122"/>
      <c r="BZ553" s="122"/>
      <c r="CO553" s="136"/>
      <c r="CP553" s="137"/>
    </row>
    <row r="554" spans="1:94" s="123" customFormat="1" x14ac:dyDescent="0.25">
      <c r="A554" s="118"/>
      <c r="B554" s="118"/>
      <c r="C554" s="118"/>
      <c r="D554" s="118"/>
      <c r="E554" s="118"/>
      <c r="F554" s="118"/>
      <c r="G554" s="118"/>
      <c r="H554" s="118"/>
      <c r="I554" s="18" t="str">
        <f t="shared" si="150"/>
        <v/>
      </c>
      <c r="J554" s="18" t="str">
        <f t="shared" si="151"/>
        <v/>
      </c>
      <c r="K554" s="118"/>
      <c r="L554" s="151"/>
      <c r="M554" s="151"/>
      <c r="N554" s="119"/>
      <c r="O554" s="120" t="str">
        <f t="shared" si="153"/>
        <v/>
      </c>
      <c r="P554" s="119"/>
      <c r="Q554" s="15" t="str">
        <f t="shared" si="154"/>
        <v/>
      </c>
      <c r="R554" s="15" t="str">
        <f>IF('2014 Quote Calculator'!$AB554="-","-",IF('2014 Quote Calculator'!$AB554="","",IF(OR('2014 Quote Calculator'!$E554=$CF$6,'2014 Quote Calculator'!$E554=$CG$6,'2014 Quote Calculator'!$E554=$CH$6,'2014 Quote Calculator'!$E554=$CI$6),'2014 Quote Calculator'!$AB554,(1-$L554)*'2014 Quote Calculator'!$AB554)))</f>
        <v/>
      </c>
      <c r="S554" s="15" t="str">
        <f t="shared" si="147"/>
        <v/>
      </c>
      <c r="T554" s="15" t="str">
        <f>IF('2014 Quote Calculator'!$AD554="-","-",IF('2014 Quote Calculator'!$AD554="","",IF(OR('2014 Quote Calculator'!$G554=$CF$6,'2014 Quote Calculator'!$G554=$CG$6,'2014 Quote Calculator'!$G554=$CH$6,'2014 Quote Calculator'!$G554=$CI$6),'2014 Quote Calculator'!$AD554,(1-$L554)*'2014 Quote Calculator'!$AD554)))</f>
        <v/>
      </c>
      <c r="U554" s="15" t="str">
        <f t="shared" si="155"/>
        <v/>
      </c>
      <c r="V554" s="119"/>
      <c r="W554" s="18" t="str">
        <f t="shared" si="152"/>
        <v/>
      </c>
      <c r="X554" s="18" t="str">
        <f t="shared" si="148"/>
        <v/>
      </c>
      <c r="Y554" s="18"/>
      <c r="Z554" s="18"/>
      <c r="AA554" s="18" t="str">
        <f t="shared" si="156"/>
        <v/>
      </c>
      <c r="AB554" s="15" t="str">
        <f>IF($E554="","",IF($E554=$CL$6,"",IF($E554=$AG$6,LOOKUP($X554,$AF$7:$AF$25,$AG$7:$AG$25),IF($E554=$AH$6,LOOKUP($X554,$AF$7:$AF$25,$AH$7:$AH$25),IF($E554=$AI$6,LOOKUP($X554,$AF$7:$AF$25,$AI$7:$AI$25),IF($E554=$AJ$6,LOOKUP($X554,$AF$7:$AF$25,$AJ$7:$AJ$25),IF($E554=$BR$6,LOOKUP($X554,$AF$7:$AF$25,$BR$7:$BR$25),IF($E554=$BS$6,LOOKUP($X554,$AF$7:$AF$25,$BS$7:$BS$25),IF($E554=$BT$6,LOOKUP($X554,$AF$7:$AF$25,$BT$7:$BT$25),IF($E554=$BU$6,LOOKUP($X554,$AF$7:$AF$25,$BU$7:$BU$25),IF($E554=$BI$6,$BI$7,IF($E554=$AQ$6,LOOKUP($X554,$AF$7:$AF$25,$AQ$7:$AQ$25),IF($E554=$AR$6,LOOKUP($X554,$AF$7:$AF$25,$AR$7:$AR$25),IF($E554=$BV$6,LOOKUP($X554,$AF$7:$AF$25,$BV$7:$BV$25),IF($E554=$BW$6,LOOKUP($X554,$AF$7:$AF$25,$BW$7:$BW$25),IF($E554=$AU$6,LOOKUP($X554,$AF$7:$AF$25,$AU$7:$AU$25),IF($E554=$AV$6,LOOKUP($X554,$AF$7:$AF$25,$AV$7:$AV$25),IF($E554=$AK$6,LOOKUP($X554,$AF$7:$AF$25,$AK$7:$AK$25),IF($E554=$AL$6,LOOKUP($X554,$AF$7:$AF$25,$AL$7:$AL$25),IF($E554=$AM$6,LOOKUP($X554,$AF$7:$AF$25,$AM$7:$AM$25),IF($E554=$BJ$6,$BJ$7,IF($E554=#REF!,#REF!,IF($E554=$AN$6,$AN$7,IF($E554=$AW$6,LOOKUP($X554,$AF$7:$AF$25,$AW$7:$AW$25),IF($E554=$AX$6,LOOKUP($X554,$AF$7:$AF$25,$AX$7:$AX$25),IF($E554=$BD$6,$BD$7,IF($E554=$AY$6,LOOKUP($X554,$AF$7:$AF$25,$AY$7:$AY$25),IF($E554=$AZ$6,LOOKUP($X554,$AF$7:$AF$25,$AZ$7:$AZ$25),IF($E554=$BL$6,$BL$7,IF($E554=$AP$6,LOOKUP($X554,$AF$7:$AF$25,$AP$7:$AP$25),IF($E554=$BK$6,$BK$7,IF($E554=$CD$6,LOOKUP($X554,$AF$7:$AF$25,$CD$7:$CD$25),IF($E554=$BE$6,$BE$7,IF($E554=$BF$6,$BF$7,IF($E554=$BG$6,$BG$7,IF($E554=$CE$6,"based on duration",IF($E554=$CF$6,LOOKUP($X554,$AF$7:$AF$25,$CF$7:$CF$25),IF($E554=$CG$6,$CG$7,IF($E554=$CH$6,$CH$7,IF($E554=$CI$6,$CI$7,IF($E554=$BA$6,$BA$7,IF($E554=$BB$6,$BB$7,IF($E554=$BC$6,$BC$7,IF($E554=#REF!,#REF!,IF($E554=$CJ$6,$CJ$7,"TBD")))))))))))))))))))))))))))))))))))))))))))))</f>
        <v/>
      </c>
      <c r="AC554" s="15" t="str">
        <f t="shared" si="149"/>
        <v/>
      </c>
      <c r="AD554" s="15" t="str">
        <f>IF($G554="","",IF($G554=$CL$6,"",IF($G554=$AG$6,LOOKUP($Z554,$AF$7:$AF$25,$AG$7:$AG$25),IF($G554=$AH$6,LOOKUP($Z554,$AF$7:$AF$25,$AH$7:$AH$25),IF($G554=$AI$6,LOOKUP($Z554,$AF$7:$AF$25,$AI$7:$AI$25),IF($G554=$AJ$6,LOOKUP($Z554,$AF$7:$AF$25,$AJ$7:$AJ$25),IF($G554=$BR$6,LOOKUP($Z554,$AF$7:$AF$25,$BR$7:$BR$25),IF($G554=$BS$6,LOOKUP($Z554,$AF$7:$AF$25,$BS$7:$BS$25),IF($G554=$BT$6,LOOKUP($Z554,$AF$7:$AF$25,$BT$7:$BT$25),IF($G554=$BU$6,LOOKUP($Z554,$AF$7:$AF$25,$BU$7:$BU$25),IF($G554=$BI$6,$BI$7,IF($G554=$AQ$6,LOOKUP($Z554,$AF$7:$AF$25,$AQ$7:$AQ$25),IF($G554=$AR$6,LOOKUP($Z554,$AF$7:$AF$25,$AR$7:$AR$25),IF($G554=$BV$6,LOOKUP($Z554,$AF$7:$AF$25,$BV$7:$BV$25),IF($G554=$BW$6,LOOKUP($Z554,$AF$7:$AF$25,$BW$7:$BW$25),IF($G554=$AU$6,LOOKUP($Z554,$AF$7:$AF$25,$AU$7:$AU$25),IF($G554=$AV$6,LOOKUP($Z554,$AF$7:$AF$25,$AV$7:$AV$25),IF($G554=$AK$6,LOOKUP($Z554,$AF$7:$AF$25,$AK$7:$AK$25),IF($G554=$AL$6,LOOKUP($Z554,$AF$7:$AF$25,$AL$7:$AL$25),IF($G554=$AM$6,LOOKUP($Z554,$AF$7:$AF$25,$AM$7:$AM$25),IF($G554=$BJ$6,$BJ$7,IF($G554=#REF!,#REF!,IF($G554=$AN$6,$AN$7,IF($G554=$AW$6,LOOKUP($Z554,$AF$7:$AF$25,$AW$7:$AW$25),IF($G554=$AX$6,LOOKUP($Z554,$AF$7:$AF$25,$AX$7:$AX$25),IF($G554=$BD$6,$BD$7,IF($G554=$AY$6,LOOKUP($Z554,$AF$7:$AF$25,$AY$7:$AY$25),IF($G554=$AZ$6,LOOKUP($Z554,$AF$7:$AF$25,$AZ$7:$AZ$25),IF($G554=$BL$6,$BL$7,IF($G554=$AP$6,LOOKUP($Z554,$AF$7:$AF$25,$AP$7:$AP$25),IF($G554=$BK$6,$BK$7,IF($G554=$CD$6,LOOKUP($Z554,$AF$7:$AF$25,$CD$7:$CD$25),IF($G554=$BE$6,$BE$7,IF($G554=$BF$6,$BF$7,IF($G554=$BG$6,$BG$7,IF($G554=$CE$6,"based on duration",IF($G554=$CF$6,LOOKUP($Z554,$AF$7:$AF$25,$CF$7:$CF$25),IF($G554=$CG$6,$CG$7,IF($G554=$CH$6,$CH$7,IF($G554=$CI$6,$CI$7,IF($G554=$BA$6,$BA$7,IF($G554=$BB$6,$BB$7,IF($G554=$BC$6,$BC$7,IF($G554=#REF!,#REF!,IF($G554=$CJ$6,$CJ$7,"TBD")))))))))))))))))))))))))))))))))))))))))))))</f>
        <v/>
      </c>
      <c r="AE554" s="121"/>
      <c r="AF554" s="8"/>
      <c r="AG554" s="13"/>
      <c r="AH554" s="13"/>
      <c r="AI554" s="13"/>
      <c r="AJ554" s="13"/>
      <c r="AO554" s="13"/>
      <c r="BR554" s="13"/>
      <c r="BS554" s="122"/>
      <c r="BT554" s="122"/>
      <c r="BX554" s="13"/>
      <c r="BY554" s="122"/>
      <c r="BZ554" s="122"/>
      <c r="CO554" s="136"/>
      <c r="CP554" s="137"/>
    </row>
    <row r="555" spans="1:94" s="123" customFormat="1" x14ac:dyDescent="0.25">
      <c r="A555" s="118"/>
      <c r="B555" s="118"/>
      <c r="C555" s="118"/>
      <c r="D555" s="118"/>
      <c r="E555" s="118"/>
      <c r="F555" s="118"/>
      <c r="G555" s="118"/>
      <c r="H555" s="118"/>
      <c r="I555" s="18" t="str">
        <f t="shared" si="150"/>
        <v/>
      </c>
      <c r="J555" s="18" t="str">
        <f t="shared" si="151"/>
        <v/>
      </c>
      <c r="K555" s="118"/>
      <c r="L555" s="151"/>
      <c r="M555" s="151"/>
      <c r="N555" s="119"/>
      <c r="O555" s="120" t="str">
        <f t="shared" si="153"/>
        <v/>
      </c>
      <c r="P555" s="119"/>
      <c r="Q555" s="15" t="str">
        <f t="shared" si="154"/>
        <v/>
      </c>
      <c r="R555" s="15" t="str">
        <f>IF('2014 Quote Calculator'!$AB555="-","-",IF('2014 Quote Calculator'!$AB555="","",IF(OR('2014 Quote Calculator'!$E555=$CF$6,'2014 Quote Calculator'!$E555=$CG$6,'2014 Quote Calculator'!$E555=$CH$6,'2014 Quote Calculator'!$E555=$CI$6),'2014 Quote Calculator'!$AB555,(1-$L555)*'2014 Quote Calculator'!$AB555)))</f>
        <v/>
      </c>
      <c r="S555" s="15" t="str">
        <f t="shared" si="147"/>
        <v/>
      </c>
      <c r="T555" s="15" t="str">
        <f>IF('2014 Quote Calculator'!$AD555="-","-",IF('2014 Quote Calculator'!$AD555="","",IF(OR('2014 Quote Calculator'!$G555=$CF$6,'2014 Quote Calculator'!$G555=$CG$6,'2014 Quote Calculator'!$G555=$CH$6,'2014 Quote Calculator'!$G555=$CI$6),'2014 Quote Calculator'!$AD555,(1-$L555)*'2014 Quote Calculator'!$AD555)))</f>
        <v/>
      </c>
      <c r="U555" s="15" t="str">
        <f t="shared" si="155"/>
        <v/>
      </c>
      <c r="V555" s="119"/>
      <c r="W555" s="18" t="str">
        <f t="shared" si="152"/>
        <v/>
      </c>
      <c r="X555" s="18" t="str">
        <f t="shared" si="148"/>
        <v/>
      </c>
      <c r="Y555" s="18"/>
      <c r="Z555" s="18"/>
      <c r="AA555" s="18" t="str">
        <f t="shared" si="156"/>
        <v/>
      </c>
      <c r="AB555" s="15" t="str">
        <f>IF($E555="","",IF($E555=$CL$6,"",IF($E555=$AG$6,LOOKUP($X555,$AF$7:$AF$25,$AG$7:$AG$25),IF($E555=$AH$6,LOOKUP($X555,$AF$7:$AF$25,$AH$7:$AH$25),IF($E555=$AI$6,LOOKUP($X555,$AF$7:$AF$25,$AI$7:$AI$25),IF($E555=$AJ$6,LOOKUP($X555,$AF$7:$AF$25,$AJ$7:$AJ$25),IF($E555=$BR$6,LOOKUP($X555,$AF$7:$AF$25,$BR$7:$BR$25),IF($E555=$BS$6,LOOKUP($X555,$AF$7:$AF$25,$BS$7:$BS$25),IF($E555=$BT$6,LOOKUP($X555,$AF$7:$AF$25,$BT$7:$BT$25),IF($E555=$BU$6,LOOKUP($X555,$AF$7:$AF$25,$BU$7:$BU$25),IF($E555=$BI$6,$BI$7,IF($E555=$AQ$6,LOOKUP($X555,$AF$7:$AF$25,$AQ$7:$AQ$25),IF($E555=$AR$6,LOOKUP($X555,$AF$7:$AF$25,$AR$7:$AR$25),IF($E555=$BV$6,LOOKUP($X555,$AF$7:$AF$25,$BV$7:$BV$25),IF($E555=$BW$6,LOOKUP($X555,$AF$7:$AF$25,$BW$7:$BW$25),IF($E555=$AU$6,LOOKUP($X555,$AF$7:$AF$25,$AU$7:$AU$25),IF($E555=$AV$6,LOOKUP($X555,$AF$7:$AF$25,$AV$7:$AV$25),IF($E555=$AK$6,LOOKUP($X555,$AF$7:$AF$25,$AK$7:$AK$25),IF($E555=$AL$6,LOOKUP($X555,$AF$7:$AF$25,$AL$7:$AL$25),IF($E555=$AM$6,LOOKUP($X555,$AF$7:$AF$25,$AM$7:$AM$25),IF($E555=$BJ$6,$BJ$7,IF($E555=#REF!,#REF!,IF($E555=$AN$6,$AN$7,IF($E555=$AW$6,LOOKUP($X555,$AF$7:$AF$25,$AW$7:$AW$25),IF($E555=$AX$6,LOOKUP($X555,$AF$7:$AF$25,$AX$7:$AX$25),IF($E555=$BD$6,$BD$7,IF($E555=$AY$6,LOOKUP($X555,$AF$7:$AF$25,$AY$7:$AY$25),IF($E555=$AZ$6,LOOKUP($X555,$AF$7:$AF$25,$AZ$7:$AZ$25),IF($E555=$BL$6,$BL$7,IF($E555=$AP$6,LOOKUP($X555,$AF$7:$AF$25,$AP$7:$AP$25),IF($E555=$BK$6,$BK$7,IF($E555=$CD$6,LOOKUP($X555,$AF$7:$AF$25,$CD$7:$CD$25),IF($E555=$BE$6,$BE$7,IF($E555=$BF$6,$BF$7,IF($E555=$BG$6,$BG$7,IF($E555=$CE$6,"based on duration",IF($E555=$CF$6,LOOKUP($X555,$AF$7:$AF$25,$CF$7:$CF$25),IF($E555=$CG$6,$CG$7,IF($E555=$CH$6,$CH$7,IF($E555=$CI$6,$CI$7,IF($E555=$BA$6,$BA$7,IF($E555=$BB$6,$BB$7,IF($E555=$BC$6,$BC$7,IF($E555=#REF!,#REF!,IF($E555=$CJ$6,$CJ$7,"TBD")))))))))))))))))))))))))))))))))))))))))))))</f>
        <v/>
      </c>
      <c r="AC555" s="15" t="str">
        <f t="shared" si="149"/>
        <v/>
      </c>
      <c r="AD555" s="15" t="str">
        <f>IF($G555="","",IF($G555=$CL$6,"",IF($G555=$AG$6,LOOKUP($Z555,$AF$7:$AF$25,$AG$7:$AG$25),IF($G555=$AH$6,LOOKUP($Z555,$AF$7:$AF$25,$AH$7:$AH$25),IF($G555=$AI$6,LOOKUP($Z555,$AF$7:$AF$25,$AI$7:$AI$25),IF($G555=$AJ$6,LOOKUP($Z555,$AF$7:$AF$25,$AJ$7:$AJ$25),IF($G555=$BR$6,LOOKUP($Z555,$AF$7:$AF$25,$BR$7:$BR$25),IF($G555=$BS$6,LOOKUP($Z555,$AF$7:$AF$25,$BS$7:$BS$25),IF($G555=$BT$6,LOOKUP($Z555,$AF$7:$AF$25,$BT$7:$BT$25),IF($G555=$BU$6,LOOKUP($Z555,$AF$7:$AF$25,$BU$7:$BU$25),IF($G555=$BI$6,$BI$7,IF($G555=$AQ$6,LOOKUP($Z555,$AF$7:$AF$25,$AQ$7:$AQ$25),IF($G555=$AR$6,LOOKUP($Z555,$AF$7:$AF$25,$AR$7:$AR$25),IF($G555=$BV$6,LOOKUP($Z555,$AF$7:$AF$25,$BV$7:$BV$25),IF($G555=$BW$6,LOOKUP($Z555,$AF$7:$AF$25,$BW$7:$BW$25),IF($G555=$AU$6,LOOKUP($Z555,$AF$7:$AF$25,$AU$7:$AU$25),IF($G555=$AV$6,LOOKUP($Z555,$AF$7:$AF$25,$AV$7:$AV$25),IF($G555=$AK$6,LOOKUP($Z555,$AF$7:$AF$25,$AK$7:$AK$25),IF($G555=$AL$6,LOOKUP($Z555,$AF$7:$AF$25,$AL$7:$AL$25),IF($G555=$AM$6,LOOKUP($Z555,$AF$7:$AF$25,$AM$7:$AM$25),IF($G555=$BJ$6,$BJ$7,IF($G555=#REF!,#REF!,IF($G555=$AN$6,$AN$7,IF($G555=$AW$6,LOOKUP($Z555,$AF$7:$AF$25,$AW$7:$AW$25),IF($G555=$AX$6,LOOKUP($Z555,$AF$7:$AF$25,$AX$7:$AX$25),IF($G555=$BD$6,$BD$7,IF($G555=$AY$6,LOOKUP($Z555,$AF$7:$AF$25,$AY$7:$AY$25),IF($G555=$AZ$6,LOOKUP($Z555,$AF$7:$AF$25,$AZ$7:$AZ$25),IF($G555=$BL$6,$BL$7,IF($G555=$AP$6,LOOKUP($Z555,$AF$7:$AF$25,$AP$7:$AP$25),IF($G555=$BK$6,$BK$7,IF($G555=$CD$6,LOOKUP($Z555,$AF$7:$AF$25,$CD$7:$CD$25),IF($G555=$BE$6,$BE$7,IF($G555=$BF$6,$BF$7,IF($G555=$BG$6,$BG$7,IF($G555=$CE$6,"based on duration",IF($G555=$CF$6,LOOKUP($Z555,$AF$7:$AF$25,$CF$7:$CF$25),IF($G555=$CG$6,$CG$7,IF($G555=$CH$6,$CH$7,IF($G555=$CI$6,$CI$7,IF($G555=$BA$6,$BA$7,IF($G555=$BB$6,$BB$7,IF($G555=$BC$6,$BC$7,IF($G555=#REF!,#REF!,IF($G555=$CJ$6,$CJ$7,"TBD")))))))))))))))))))))))))))))))))))))))))))))</f>
        <v/>
      </c>
      <c r="AE555" s="121"/>
      <c r="AF555" s="8"/>
      <c r="AG555" s="13"/>
      <c r="AH555" s="13"/>
      <c r="AI555" s="13"/>
      <c r="AJ555" s="13"/>
      <c r="AO555" s="13"/>
      <c r="BR555" s="13"/>
      <c r="BS555" s="122"/>
      <c r="BT555" s="122"/>
      <c r="BX555" s="13"/>
      <c r="BY555" s="122"/>
      <c r="BZ555" s="122"/>
      <c r="CO555" s="136"/>
      <c r="CP555" s="137"/>
    </row>
    <row r="556" spans="1:94" s="123" customFormat="1" x14ac:dyDescent="0.25">
      <c r="A556" s="118"/>
      <c r="B556" s="118"/>
      <c r="C556" s="118"/>
      <c r="D556" s="118"/>
      <c r="E556" s="118"/>
      <c r="F556" s="118"/>
      <c r="G556" s="118"/>
      <c r="H556" s="118"/>
      <c r="I556" s="18" t="str">
        <f t="shared" si="150"/>
        <v/>
      </c>
      <c r="J556" s="18" t="str">
        <f t="shared" si="151"/>
        <v/>
      </c>
      <c r="K556" s="118"/>
      <c r="L556" s="151"/>
      <c r="M556" s="151"/>
      <c r="N556" s="119"/>
      <c r="O556" s="120" t="str">
        <f t="shared" si="153"/>
        <v/>
      </c>
      <c r="P556" s="119"/>
      <c r="Q556" s="15" t="str">
        <f t="shared" si="154"/>
        <v/>
      </c>
      <c r="R556" s="15" t="str">
        <f>IF('2014 Quote Calculator'!$AB556="-","-",IF('2014 Quote Calculator'!$AB556="","",IF(OR('2014 Quote Calculator'!$E556=$CF$6,'2014 Quote Calculator'!$E556=$CG$6,'2014 Quote Calculator'!$E556=$CH$6,'2014 Quote Calculator'!$E556=$CI$6),'2014 Quote Calculator'!$AB556,(1-$L556)*'2014 Quote Calculator'!$AB556)))</f>
        <v/>
      </c>
      <c r="S556" s="15" t="str">
        <f t="shared" si="147"/>
        <v/>
      </c>
      <c r="T556" s="15" t="str">
        <f>IF('2014 Quote Calculator'!$AD556="-","-",IF('2014 Quote Calculator'!$AD556="","",IF(OR('2014 Quote Calculator'!$G556=$CF$6,'2014 Quote Calculator'!$G556=$CG$6,'2014 Quote Calculator'!$G556=$CH$6,'2014 Quote Calculator'!$G556=$CI$6),'2014 Quote Calculator'!$AD556,(1-$L556)*'2014 Quote Calculator'!$AD556)))</f>
        <v/>
      </c>
      <c r="U556" s="15" t="str">
        <f t="shared" si="155"/>
        <v/>
      </c>
      <c r="V556" s="119"/>
      <c r="W556" s="18" t="str">
        <f t="shared" si="152"/>
        <v/>
      </c>
      <c r="X556" s="18" t="str">
        <f t="shared" si="148"/>
        <v/>
      </c>
      <c r="Y556" s="18"/>
      <c r="Z556" s="18"/>
      <c r="AA556" s="18" t="str">
        <f t="shared" si="156"/>
        <v/>
      </c>
      <c r="AB556" s="15" t="str">
        <f>IF($E556="","",IF($E556=$CL$6,"",IF($E556=$AG$6,LOOKUP($X556,$AF$7:$AF$25,$AG$7:$AG$25),IF($E556=$AH$6,LOOKUP($X556,$AF$7:$AF$25,$AH$7:$AH$25),IF($E556=$AI$6,LOOKUP($X556,$AF$7:$AF$25,$AI$7:$AI$25),IF($E556=$AJ$6,LOOKUP($X556,$AF$7:$AF$25,$AJ$7:$AJ$25),IF($E556=$BR$6,LOOKUP($X556,$AF$7:$AF$25,$BR$7:$BR$25),IF($E556=$BS$6,LOOKUP($X556,$AF$7:$AF$25,$BS$7:$BS$25),IF($E556=$BT$6,LOOKUP($X556,$AF$7:$AF$25,$BT$7:$BT$25),IF($E556=$BU$6,LOOKUP($X556,$AF$7:$AF$25,$BU$7:$BU$25),IF($E556=$BI$6,$BI$7,IF($E556=$AQ$6,LOOKUP($X556,$AF$7:$AF$25,$AQ$7:$AQ$25),IF($E556=$AR$6,LOOKUP($X556,$AF$7:$AF$25,$AR$7:$AR$25),IF($E556=$BV$6,LOOKUP($X556,$AF$7:$AF$25,$BV$7:$BV$25),IF($E556=$BW$6,LOOKUP($X556,$AF$7:$AF$25,$BW$7:$BW$25),IF($E556=$AU$6,LOOKUP($X556,$AF$7:$AF$25,$AU$7:$AU$25),IF($E556=$AV$6,LOOKUP($X556,$AF$7:$AF$25,$AV$7:$AV$25),IF($E556=$AK$6,LOOKUP($X556,$AF$7:$AF$25,$AK$7:$AK$25),IF($E556=$AL$6,LOOKUP($X556,$AF$7:$AF$25,$AL$7:$AL$25),IF($E556=$AM$6,LOOKUP($X556,$AF$7:$AF$25,$AM$7:$AM$25),IF($E556=$BJ$6,$BJ$7,IF($E556=#REF!,#REF!,IF($E556=$AN$6,$AN$7,IF($E556=$AW$6,LOOKUP($X556,$AF$7:$AF$25,$AW$7:$AW$25),IF($E556=$AX$6,LOOKUP($X556,$AF$7:$AF$25,$AX$7:$AX$25),IF($E556=$BD$6,$BD$7,IF($E556=$AY$6,LOOKUP($X556,$AF$7:$AF$25,$AY$7:$AY$25),IF($E556=$AZ$6,LOOKUP($X556,$AF$7:$AF$25,$AZ$7:$AZ$25),IF($E556=$BL$6,$BL$7,IF($E556=$AP$6,LOOKUP($X556,$AF$7:$AF$25,$AP$7:$AP$25),IF($E556=$BK$6,$BK$7,IF($E556=$CD$6,LOOKUP($X556,$AF$7:$AF$25,$CD$7:$CD$25),IF($E556=$BE$6,$BE$7,IF($E556=$BF$6,$BF$7,IF($E556=$BG$6,$BG$7,IF($E556=$CE$6,"based on duration",IF($E556=$CF$6,LOOKUP($X556,$AF$7:$AF$25,$CF$7:$CF$25),IF($E556=$CG$6,$CG$7,IF($E556=$CH$6,$CH$7,IF($E556=$CI$6,$CI$7,IF($E556=$BA$6,$BA$7,IF($E556=$BB$6,$BB$7,IF($E556=$BC$6,$BC$7,IF($E556=#REF!,#REF!,IF($E556=$CJ$6,$CJ$7,"TBD")))))))))))))))))))))))))))))))))))))))))))))</f>
        <v/>
      </c>
      <c r="AC556" s="15" t="str">
        <f t="shared" si="149"/>
        <v/>
      </c>
      <c r="AD556" s="15" t="str">
        <f>IF($G556="","",IF($G556=$CL$6,"",IF($G556=$AG$6,LOOKUP($Z556,$AF$7:$AF$25,$AG$7:$AG$25),IF($G556=$AH$6,LOOKUP($Z556,$AF$7:$AF$25,$AH$7:$AH$25),IF($G556=$AI$6,LOOKUP($Z556,$AF$7:$AF$25,$AI$7:$AI$25),IF($G556=$AJ$6,LOOKUP($Z556,$AF$7:$AF$25,$AJ$7:$AJ$25),IF($G556=$BR$6,LOOKUP($Z556,$AF$7:$AF$25,$BR$7:$BR$25),IF($G556=$BS$6,LOOKUP($Z556,$AF$7:$AF$25,$BS$7:$BS$25),IF($G556=$BT$6,LOOKUP($Z556,$AF$7:$AF$25,$BT$7:$BT$25),IF($G556=$BU$6,LOOKUP($Z556,$AF$7:$AF$25,$BU$7:$BU$25),IF($G556=$BI$6,$BI$7,IF($G556=$AQ$6,LOOKUP($Z556,$AF$7:$AF$25,$AQ$7:$AQ$25),IF($G556=$AR$6,LOOKUP($Z556,$AF$7:$AF$25,$AR$7:$AR$25),IF($G556=$BV$6,LOOKUP($Z556,$AF$7:$AF$25,$BV$7:$BV$25),IF($G556=$BW$6,LOOKUP($Z556,$AF$7:$AF$25,$BW$7:$BW$25),IF($G556=$AU$6,LOOKUP($Z556,$AF$7:$AF$25,$AU$7:$AU$25),IF($G556=$AV$6,LOOKUP($Z556,$AF$7:$AF$25,$AV$7:$AV$25),IF($G556=$AK$6,LOOKUP($Z556,$AF$7:$AF$25,$AK$7:$AK$25),IF($G556=$AL$6,LOOKUP($Z556,$AF$7:$AF$25,$AL$7:$AL$25),IF($G556=$AM$6,LOOKUP($Z556,$AF$7:$AF$25,$AM$7:$AM$25),IF($G556=$BJ$6,$BJ$7,IF($G556=#REF!,#REF!,IF($G556=$AN$6,$AN$7,IF($G556=$AW$6,LOOKUP($Z556,$AF$7:$AF$25,$AW$7:$AW$25),IF($G556=$AX$6,LOOKUP($Z556,$AF$7:$AF$25,$AX$7:$AX$25),IF($G556=$BD$6,$BD$7,IF($G556=$AY$6,LOOKUP($Z556,$AF$7:$AF$25,$AY$7:$AY$25),IF($G556=$AZ$6,LOOKUP($Z556,$AF$7:$AF$25,$AZ$7:$AZ$25),IF($G556=$BL$6,$BL$7,IF($G556=$AP$6,LOOKUP($Z556,$AF$7:$AF$25,$AP$7:$AP$25),IF($G556=$BK$6,$BK$7,IF($G556=$CD$6,LOOKUP($Z556,$AF$7:$AF$25,$CD$7:$CD$25),IF($G556=$BE$6,$BE$7,IF($G556=$BF$6,$BF$7,IF($G556=$BG$6,$BG$7,IF($G556=$CE$6,"based on duration",IF($G556=$CF$6,LOOKUP($Z556,$AF$7:$AF$25,$CF$7:$CF$25),IF($G556=$CG$6,$CG$7,IF($G556=$CH$6,$CH$7,IF($G556=$CI$6,$CI$7,IF($G556=$BA$6,$BA$7,IF($G556=$BB$6,$BB$7,IF($G556=$BC$6,$BC$7,IF($G556=#REF!,#REF!,IF($G556=$CJ$6,$CJ$7,"TBD")))))))))))))))))))))))))))))))))))))))))))))</f>
        <v/>
      </c>
      <c r="AE556" s="121"/>
      <c r="AF556" s="8"/>
      <c r="AG556" s="13"/>
      <c r="AH556" s="13"/>
      <c r="AI556" s="13"/>
      <c r="AJ556" s="13"/>
      <c r="AO556" s="13"/>
      <c r="BR556" s="13"/>
      <c r="BS556" s="122"/>
      <c r="BT556" s="122"/>
      <c r="BX556" s="13"/>
      <c r="BY556" s="122"/>
      <c r="BZ556" s="122"/>
      <c r="CO556" s="136"/>
      <c r="CP556" s="137"/>
    </row>
    <row r="557" spans="1:94" s="123" customFormat="1" x14ac:dyDescent="0.25">
      <c r="A557" s="118"/>
      <c r="B557" s="118"/>
      <c r="C557" s="118"/>
      <c r="D557" s="118"/>
      <c r="E557" s="118"/>
      <c r="F557" s="118"/>
      <c r="G557" s="118"/>
      <c r="H557" s="118"/>
      <c r="I557" s="18" t="str">
        <f t="shared" si="150"/>
        <v/>
      </c>
      <c r="J557" s="18" t="str">
        <f t="shared" si="151"/>
        <v/>
      </c>
      <c r="K557" s="118"/>
      <c r="L557" s="151"/>
      <c r="M557" s="151"/>
      <c r="N557" s="119"/>
      <c r="O557" s="120" t="str">
        <f t="shared" si="153"/>
        <v/>
      </c>
      <c r="P557" s="119"/>
      <c r="Q557" s="15" t="str">
        <f t="shared" si="154"/>
        <v/>
      </c>
      <c r="R557" s="15" t="str">
        <f>IF('2014 Quote Calculator'!$AB557="-","-",IF('2014 Quote Calculator'!$AB557="","",IF(OR('2014 Quote Calculator'!$E557=$CF$6,'2014 Quote Calculator'!$E557=$CG$6,'2014 Quote Calculator'!$E557=$CH$6,'2014 Quote Calculator'!$E557=$CI$6),'2014 Quote Calculator'!$AB557,(1-$L557)*'2014 Quote Calculator'!$AB557)))</f>
        <v/>
      </c>
      <c r="S557" s="15" t="str">
        <f t="shared" si="147"/>
        <v/>
      </c>
      <c r="T557" s="15" t="str">
        <f>IF('2014 Quote Calculator'!$AD557="-","-",IF('2014 Quote Calculator'!$AD557="","",IF(OR('2014 Quote Calculator'!$G557=$CF$6,'2014 Quote Calculator'!$G557=$CG$6,'2014 Quote Calculator'!$G557=$CH$6,'2014 Quote Calculator'!$G557=$CI$6),'2014 Quote Calculator'!$AD557,(1-$L557)*'2014 Quote Calculator'!$AD557)))</f>
        <v/>
      </c>
      <c r="U557" s="15" t="str">
        <f t="shared" si="155"/>
        <v/>
      </c>
      <c r="V557" s="119"/>
      <c r="W557" s="18" t="str">
        <f t="shared" si="152"/>
        <v/>
      </c>
      <c r="X557" s="18" t="str">
        <f t="shared" si="148"/>
        <v/>
      </c>
      <c r="Y557" s="18"/>
      <c r="Z557" s="18"/>
      <c r="AA557" s="18" t="str">
        <f t="shared" si="156"/>
        <v/>
      </c>
      <c r="AB557" s="15" t="str">
        <f>IF($E557="","",IF($E557=$CL$6,"",IF($E557=$AG$6,LOOKUP($X557,$AF$7:$AF$25,$AG$7:$AG$25),IF($E557=$AH$6,LOOKUP($X557,$AF$7:$AF$25,$AH$7:$AH$25),IF($E557=$AI$6,LOOKUP($X557,$AF$7:$AF$25,$AI$7:$AI$25),IF($E557=$AJ$6,LOOKUP($X557,$AF$7:$AF$25,$AJ$7:$AJ$25),IF($E557=$BR$6,LOOKUP($X557,$AF$7:$AF$25,$BR$7:$BR$25),IF($E557=$BS$6,LOOKUP($X557,$AF$7:$AF$25,$BS$7:$BS$25),IF($E557=$BT$6,LOOKUP($X557,$AF$7:$AF$25,$BT$7:$BT$25),IF($E557=$BU$6,LOOKUP($X557,$AF$7:$AF$25,$BU$7:$BU$25),IF($E557=$BI$6,$BI$7,IF($E557=$AQ$6,LOOKUP($X557,$AF$7:$AF$25,$AQ$7:$AQ$25),IF($E557=$AR$6,LOOKUP($X557,$AF$7:$AF$25,$AR$7:$AR$25),IF($E557=$BV$6,LOOKUP($X557,$AF$7:$AF$25,$BV$7:$BV$25),IF($E557=$BW$6,LOOKUP($X557,$AF$7:$AF$25,$BW$7:$BW$25),IF($E557=$AU$6,LOOKUP($X557,$AF$7:$AF$25,$AU$7:$AU$25),IF($E557=$AV$6,LOOKUP($X557,$AF$7:$AF$25,$AV$7:$AV$25),IF($E557=$AK$6,LOOKUP($X557,$AF$7:$AF$25,$AK$7:$AK$25),IF($E557=$AL$6,LOOKUP($X557,$AF$7:$AF$25,$AL$7:$AL$25),IF($E557=$AM$6,LOOKUP($X557,$AF$7:$AF$25,$AM$7:$AM$25),IF($E557=$BJ$6,$BJ$7,IF($E557=#REF!,#REF!,IF($E557=$AN$6,$AN$7,IF($E557=$AW$6,LOOKUP($X557,$AF$7:$AF$25,$AW$7:$AW$25),IF($E557=$AX$6,LOOKUP($X557,$AF$7:$AF$25,$AX$7:$AX$25),IF($E557=$BD$6,$BD$7,IF($E557=$AY$6,LOOKUP($X557,$AF$7:$AF$25,$AY$7:$AY$25),IF($E557=$AZ$6,LOOKUP($X557,$AF$7:$AF$25,$AZ$7:$AZ$25),IF($E557=$BL$6,$BL$7,IF($E557=$AP$6,LOOKUP($X557,$AF$7:$AF$25,$AP$7:$AP$25),IF($E557=$BK$6,$BK$7,IF($E557=$CD$6,LOOKUP($X557,$AF$7:$AF$25,$CD$7:$CD$25),IF($E557=$BE$6,$BE$7,IF($E557=$BF$6,$BF$7,IF($E557=$BG$6,$BG$7,IF($E557=$CE$6,"based on duration",IF($E557=$CF$6,LOOKUP($X557,$AF$7:$AF$25,$CF$7:$CF$25),IF($E557=$CG$6,$CG$7,IF($E557=$CH$6,$CH$7,IF($E557=$CI$6,$CI$7,IF($E557=$BA$6,$BA$7,IF($E557=$BB$6,$BB$7,IF($E557=$BC$6,$BC$7,IF($E557=#REF!,#REF!,IF($E557=$CJ$6,$CJ$7,"TBD")))))))))))))))))))))))))))))))))))))))))))))</f>
        <v/>
      </c>
      <c r="AC557" s="15" t="str">
        <f t="shared" si="149"/>
        <v/>
      </c>
      <c r="AD557" s="15" t="str">
        <f>IF($G557="","",IF($G557=$CL$6,"",IF($G557=$AG$6,LOOKUP($Z557,$AF$7:$AF$25,$AG$7:$AG$25),IF($G557=$AH$6,LOOKUP($Z557,$AF$7:$AF$25,$AH$7:$AH$25),IF($G557=$AI$6,LOOKUP($Z557,$AF$7:$AF$25,$AI$7:$AI$25),IF($G557=$AJ$6,LOOKUP($Z557,$AF$7:$AF$25,$AJ$7:$AJ$25),IF($G557=$BR$6,LOOKUP($Z557,$AF$7:$AF$25,$BR$7:$BR$25),IF($G557=$BS$6,LOOKUP($Z557,$AF$7:$AF$25,$BS$7:$BS$25),IF($G557=$BT$6,LOOKUP($Z557,$AF$7:$AF$25,$BT$7:$BT$25),IF($G557=$BU$6,LOOKUP($Z557,$AF$7:$AF$25,$BU$7:$BU$25),IF($G557=$BI$6,$BI$7,IF($G557=$AQ$6,LOOKUP($Z557,$AF$7:$AF$25,$AQ$7:$AQ$25),IF($G557=$AR$6,LOOKUP($Z557,$AF$7:$AF$25,$AR$7:$AR$25),IF($G557=$BV$6,LOOKUP($Z557,$AF$7:$AF$25,$BV$7:$BV$25),IF($G557=$BW$6,LOOKUP($Z557,$AF$7:$AF$25,$BW$7:$BW$25),IF($G557=$AU$6,LOOKUP($Z557,$AF$7:$AF$25,$AU$7:$AU$25),IF($G557=$AV$6,LOOKUP($Z557,$AF$7:$AF$25,$AV$7:$AV$25),IF($G557=$AK$6,LOOKUP($Z557,$AF$7:$AF$25,$AK$7:$AK$25),IF($G557=$AL$6,LOOKUP($Z557,$AF$7:$AF$25,$AL$7:$AL$25),IF($G557=$AM$6,LOOKUP($Z557,$AF$7:$AF$25,$AM$7:$AM$25),IF($G557=$BJ$6,$BJ$7,IF($G557=#REF!,#REF!,IF($G557=$AN$6,$AN$7,IF($G557=$AW$6,LOOKUP($Z557,$AF$7:$AF$25,$AW$7:$AW$25),IF($G557=$AX$6,LOOKUP($Z557,$AF$7:$AF$25,$AX$7:$AX$25),IF($G557=$BD$6,$BD$7,IF($G557=$AY$6,LOOKUP($Z557,$AF$7:$AF$25,$AY$7:$AY$25),IF($G557=$AZ$6,LOOKUP($Z557,$AF$7:$AF$25,$AZ$7:$AZ$25),IF($G557=$BL$6,$BL$7,IF($G557=$AP$6,LOOKUP($Z557,$AF$7:$AF$25,$AP$7:$AP$25),IF($G557=$BK$6,$BK$7,IF($G557=$CD$6,LOOKUP($Z557,$AF$7:$AF$25,$CD$7:$CD$25),IF($G557=$BE$6,$BE$7,IF($G557=$BF$6,$BF$7,IF($G557=$BG$6,$BG$7,IF($G557=$CE$6,"based on duration",IF($G557=$CF$6,LOOKUP($Z557,$AF$7:$AF$25,$CF$7:$CF$25),IF($G557=$CG$6,$CG$7,IF($G557=$CH$6,$CH$7,IF($G557=$CI$6,$CI$7,IF($G557=$BA$6,$BA$7,IF($G557=$BB$6,$BB$7,IF($G557=$BC$6,$BC$7,IF($G557=#REF!,#REF!,IF($G557=$CJ$6,$CJ$7,"TBD")))))))))))))))))))))))))))))))))))))))))))))</f>
        <v/>
      </c>
      <c r="AE557" s="121"/>
      <c r="AF557" s="8"/>
      <c r="AG557" s="13"/>
      <c r="AH557" s="13"/>
      <c r="AI557" s="13"/>
      <c r="AJ557" s="13"/>
      <c r="AO557" s="13"/>
      <c r="BR557" s="13"/>
      <c r="BS557" s="122"/>
      <c r="BT557" s="122"/>
      <c r="BX557" s="13"/>
      <c r="BY557" s="122"/>
      <c r="BZ557" s="122"/>
      <c r="CO557" s="136"/>
      <c r="CP557" s="137"/>
    </row>
    <row r="558" spans="1:94" s="123" customFormat="1" x14ac:dyDescent="0.25">
      <c r="A558" s="118"/>
      <c r="B558" s="118"/>
      <c r="C558" s="118"/>
      <c r="D558" s="118"/>
      <c r="E558" s="118"/>
      <c r="F558" s="118"/>
      <c r="G558" s="118"/>
      <c r="H558" s="118"/>
      <c r="I558" s="18" t="str">
        <f t="shared" si="150"/>
        <v/>
      </c>
      <c r="J558" s="18" t="str">
        <f t="shared" si="151"/>
        <v/>
      </c>
      <c r="K558" s="118"/>
      <c r="L558" s="151"/>
      <c r="M558" s="151"/>
      <c r="N558" s="119"/>
      <c r="O558" s="120" t="str">
        <f t="shared" si="153"/>
        <v/>
      </c>
      <c r="P558" s="119"/>
      <c r="Q558" s="15" t="str">
        <f t="shared" si="154"/>
        <v/>
      </c>
      <c r="R558" s="15" t="str">
        <f>IF('2014 Quote Calculator'!$AB558="-","-",IF('2014 Quote Calculator'!$AB558="","",IF(OR('2014 Quote Calculator'!$E558=$CF$6,'2014 Quote Calculator'!$E558=$CG$6,'2014 Quote Calculator'!$E558=$CH$6,'2014 Quote Calculator'!$E558=$CI$6),'2014 Quote Calculator'!$AB558,(1-$L558)*'2014 Quote Calculator'!$AB558)))</f>
        <v/>
      </c>
      <c r="S558" s="15" t="str">
        <f t="shared" si="147"/>
        <v/>
      </c>
      <c r="T558" s="15" t="str">
        <f>IF('2014 Quote Calculator'!$AD558="-","-",IF('2014 Quote Calculator'!$AD558="","",IF(OR('2014 Quote Calculator'!$G558=$CF$6,'2014 Quote Calculator'!$G558=$CG$6,'2014 Quote Calculator'!$G558=$CH$6,'2014 Quote Calculator'!$G558=$CI$6),'2014 Quote Calculator'!$AD558,(1-$L558)*'2014 Quote Calculator'!$AD558)))</f>
        <v/>
      </c>
      <c r="U558" s="15" t="str">
        <f t="shared" si="155"/>
        <v/>
      </c>
      <c r="V558" s="119"/>
      <c r="W558" s="18" t="str">
        <f t="shared" si="152"/>
        <v/>
      </c>
      <c r="X558" s="18" t="str">
        <f t="shared" si="148"/>
        <v/>
      </c>
      <c r="Y558" s="18"/>
      <c r="Z558" s="18"/>
      <c r="AA558" s="18" t="str">
        <f t="shared" si="156"/>
        <v/>
      </c>
      <c r="AB558" s="15" t="str">
        <f>IF($E558="","",IF($E558=$CL$6,"",IF($E558=$AG$6,LOOKUP($X558,$AF$7:$AF$25,$AG$7:$AG$25),IF($E558=$AH$6,LOOKUP($X558,$AF$7:$AF$25,$AH$7:$AH$25),IF($E558=$AI$6,LOOKUP($X558,$AF$7:$AF$25,$AI$7:$AI$25),IF($E558=$AJ$6,LOOKUP($X558,$AF$7:$AF$25,$AJ$7:$AJ$25),IF($E558=$BR$6,LOOKUP($X558,$AF$7:$AF$25,$BR$7:$BR$25),IF($E558=$BS$6,LOOKUP($X558,$AF$7:$AF$25,$BS$7:$BS$25),IF($E558=$BT$6,LOOKUP($X558,$AF$7:$AF$25,$BT$7:$BT$25),IF($E558=$BU$6,LOOKUP($X558,$AF$7:$AF$25,$BU$7:$BU$25),IF($E558=$BI$6,$BI$7,IF($E558=$AQ$6,LOOKUP($X558,$AF$7:$AF$25,$AQ$7:$AQ$25),IF($E558=$AR$6,LOOKUP($X558,$AF$7:$AF$25,$AR$7:$AR$25),IF($E558=$BV$6,LOOKUP($X558,$AF$7:$AF$25,$BV$7:$BV$25),IF($E558=$BW$6,LOOKUP($X558,$AF$7:$AF$25,$BW$7:$BW$25),IF($E558=$AU$6,LOOKUP($X558,$AF$7:$AF$25,$AU$7:$AU$25),IF($E558=$AV$6,LOOKUP($X558,$AF$7:$AF$25,$AV$7:$AV$25),IF($E558=$AK$6,LOOKUP($X558,$AF$7:$AF$25,$AK$7:$AK$25),IF($E558=$AL$6,LOOKUP($X558,$AF$7:$AF$25,$AL$7:$AL$25),IF($E558=$AM$6,LOOKUP($X558,$AF$7:$AF$25,$AM$7:$AM$25),IF($E558=$BJ$6,$BJ$7,IF($E558=#REF!,#REF!,IF($E558=$AN$6,$AN$7,IF($E558=$AW$6,LOOKUP($X558,$AF$7:$AF$25,$AW$7:$AW$25),IF($E558=$AX$6,LOOKUP($X558,$AF$7:$AF$25,$AX$7:$AX$25),IF($E558=$BD$6,$BD$7,IF($E558=$AY$6,LOOKUP($X558,$AF$7:$AF$25,$AY$7:$AY$25),IF($E558=$AZ$6,LOOKUP($X558,$AF$7:$AF$25,$AZ$7:$AZ$25),IF($E558=$BL$6,$BL$7,IF($E558=$AP$6,LOOKUP($X558,$AF$7:$AF$25,$AP$7:$AP$25),IF($E558=$BK$6,$BK$7,IF($E558=$CD$6,LOOKUP($X558,$AF$7:$AF$25,$CD$7:$CD$25),IF($E558=$BE$6,$BE$7,IF($E558=$BF$6,$BF$7,IF($E558=$BG$6,$BG$7,IF($E558=$CE$6,"based on duration",IF($E558=$CF$6,LOOKUP($X558,$AF$7:$AF$25,$CF$7:$CF$25),IF($E558=$CG$6,$CG$7,IF($E558=$CH$6,$CH$7,IF($E558=$CI$6,$CI$7,IF($E558=$BA$6,$BA$7,IF($E558=$BB$6,$BB$7,IF($E558=$BC$6,$BC$7,IF($E558=#REF!,#REF!,IF($E558=$CJ$6,$CJ$7,"TBD")))))))))))))))))))))))))))))))))))))))))))))</f>
        <v/>
      </c>
      <c r="AC558" s="15" t="str">
        <f t="shared" si="149"/>
        <v/>
      </c>
      <c r="AD558" s="15" t="str">
        <f>IF($G558="","",IF($G558=$CL$6,"",IF($G558=$AG$6,LOOKUP($Z558,$AF$7:$AF$25,$AG$7:$AG$25),IF($G558=$AH$6,LOOKUP($Z558,$AF$7:$AF$25,$AH$7:$AH$25),IF($G558=$AI$6,LOOKUP($Z558,$AF$7:$AF$25,$AI$7:$AI$25),IF($G558=$AJ$6,LOOKUP($Z558,$AF$7:$AF$25,$AJ$7:$AJ$25),IF($G558=$BR$6,LOOKUP($Z558,$AF$7:$AF$25,$BR$7:$BR$25),IF($G558=$BS$6,LOOKUP($Z558,$AF$7:$AF$25,$BS$7:$BS$25),IF($G558=$BT$6,LOOKUP($Z558,$AF$7:$AF$25,$BT$7:$BT$25),IF($G558=$BU$6,LOOKUP($Z558,$AF$7:$AF$25,$BU$7:$BU$25),IF($G558=$BI$6,$BI$7,IF($G558=$AQ$6,LOOKUP($Z558,$AF$7:$AF$25,$AQ$7:$AQ$25),IF($G558=$AR$6,LOOKUP($Z558,$AF$7:$AF$25,$AR$7:$AR$25),IF($G558=$BV$6,LOOKUP($Z558,$AF$7:$AF$25,$BV$7:$BV$25),IF($G558=$BW$6,LOOKUP($Z558,$AF$7:$AF$25,$BW$7:$BW$25),IF($G558=$AU$6,LOOKUP($Z558,$AF$7:$AF$25,$AU$7:$AU$25),IF($G558=$AV$6,LOOKUP($Z558,$AF$7:$AF$25,$AV$7:$AV$25),IF($G558=$AK$6,LOOKUP($Z558,$AF$7:$AF$25,$AK$7:$AK$25),IF($G558=$AL$6,LOOKUP($Z558,$AF$7:$AF$25,$AL$7:$AL$25),IF($G558=$AM$6,LOOKUP($Z558,$AF$7:$AF$25,$AM$7:$AM$25),IF($G558=$BJ$6,$BJ$7,IF($G558=#REF!,#REF!,IF($G558=$AN$6,$AN$7,IF($G558=$AW$6,LOOKUP($Z558,$AF$7:$AF$25,$AW$7:$AW$25),IF($G558=$AX$6,LOOKUP($Z558,$AF$7:$AF$25,$AX$7:$AX$25),IF($G558=$BD$6,$BD$7,IF($G558=$AY$6,LOOKUP($Z558,$AF$7:$AF$25,$AY$7:$AY$25),IF($G558=$AZ$6,LOOKUP($Z558,$AF$7:$AF$25,$AZ$7:$AZ$25),IF($G558=$BL$6,$BL$7,IF($G558=$AP$6,LOOKUP($Z558,$AF$7:$AF$25,$AP$7:$AP$25),IF($G558=$BK$6,$BK$7,IF($G558=$CD$6,LOOKUP($Z558,$AF$7:$AF$25,$CD$7:$CD$25),IF($G558=$BE$6,$BE$7,IF($G558=$BF$6,$BF$7,IF($G558=$BG$6,$BG$7,IF($G558=$CE$6,"based on duration",IF($G558=$CF$6,LOOKUP($Z558,$AF$7:$AF$25,$CF$7:$CF$25),IF($G558=$CG$6,$CG$7,IF($G558=$CH$6,$CH$7,IF($G558=$CI$6,$CI$7,IF($G558=$BA$6,$BA$7,IF($G558=$BB$6,$BB$7,IF($G558=$BC$6,$BC$7,IF($G558=#REF!,#REF!,IF($G558=$CJ$6,$CJ$7,"TBD")))))))))))))))))))))))))))))))))))))))))))))</f>
        <v/>
      </c>
      <c r="AE558" s="121"/>
      <c r="AF558" s="8"/>
      <c r="AG558" s="13"/>
      <c r="AH558" s="13"/>
      <c r="AI558" s="13"/>
      <c r="AJ558" s="13"/>
      <c r="AO558" s="13"/>
      <c r="BR558" s="13"/>
      <c r="BS558" s="122"/>
      <c r="BT558" s="122"/>
      <c r="BX558" s="13"/>
      <c r="BY558" s="122"/>
      <c r="BZ558" s="122"/>
      <c r="CO558" s="136"/>
      <c r="CP558" s="137"/>
    </row>
    <row r="559" spans="1:94" s="123" customFormat="1" x14ac:dyDescent="0.25">
      <c r="A559" s="118"/>
      <c r="B559" s="118"/>
      <c r="C559" s="118"/>
      <c r="D559" s="118"/>
      <c r="E559" s="118"/>
      <c r="F559" s="118"/>
      <c r="G559" s="118"/>
      <c r="H559" s="118"/>
      <c r="I559" s="18" t="str">
        <f t="shared" si="150"/>
        <v/>
      </c>
      <c r="J559" s="18" t="str">
        <f t="shared" si="151"/>
        <v/>
      </c>
      <c r="K559" s="118"/>
      <c r="L559" s="151"/>
      <c r="M559" s="151"/>
      <c r="N559" s="119"/>
      <c r="O559" s="120" t="str">
        <f t="shared" si="153"/>
        <v/>
      </c>
      <c r="P559" s="119"/>
      <c r="Q559" s="15" t="str">
        <f t="shared" si="154"/>
        <v/>
      </c>
      <c r="R559" s="15" t="str">
        <f>IF('2014 Quote Calculator'!$AB559="-","-",IF('2014 Quote Calculator'!$AB559="","",IF(OR('2014 Quote Calculator'!$E559=$CF$6,'2014 Quote Calculator'!$E559=$CG$6,'2014 Quote Calculator'!$E559=$CH$6,'2014 Quote Calculator'!$E559=$CI$6),'2014 Quote Calculator'!$AB559,(1-$L559)*'2014 Quote Calculator'!$AB559)))</f>
        <v/>
      </c>
      <c r="S559" s="15" t="str">
        <f t="shared" si="147"/>
        <v/>
      </c>
      <c r="T559" s="15" t="str">
        <f>IF('2014 Quote Calculator'!$AD559="-","-",IF('2014 Quote Calculator'!$AD559="","",IF(OR('2014 Quote Calculator'!$G559=$CF$6,'2014 Quote Calculator'!$G559=$CG$6,'2014 Quote Calculator'!$G559=$CH$6,'2014 Quote Calculator'!$G559=$CI$6),'2014 Quote Calculator'!$AD559,(1-$L559)*'2014 Quote Calculator'!$AD559)))</f>
        <v/>
      </c>
      <c r="U559" s="15" t="str">
        <f t="shared" si="155"/>
        <v/>
      </c>
      <c r="V559" s="119"/>
      <c r="W559" s="18" t="str">
        <f t="shared" si="152"/>
        <v/>
      </c>
      <c r="X559" s="18" t="str">
        <f t="shared" si="148"/>
        <v/>
      </c>
      <c r="Y559" s="18"/>
      <c r="Z559" s="18"/>
      <c r="AA559" s="18" t="str">
        <f t="shared" si="156"/>
        <v/>
      </c>
      <c r="AB559" s="15" t="str">
        <f>IF($E559="","",IF($E559=$CL$6,"",IF($E559=$AG$6,LOOKUP($X559,$AF$7:$AF$25,$AG$7:$AG$25),IF($E559=$AH$6,LOOKUP($X559,$AF$7:$AF$25,$AH$7:$AH$25),IF($E559=$AI$6,LOOKUP($X559,$AF$7:$AF$25,$AI$7:$AI$25),IF($E559=$AJ$6,LOOKUP($X559,$AF$7:$AF$25,$AJ$7:$AJ$25),IF($E559=$BR$6,LOOKUP($X559,$AF$7:$AF$25,$BR$7:$BR$25),IF($E559=$BS$6,LOOKUP($X559,$AF$7:$AF$25,$BS$7:$BS$25),IF($E559=$BT$6,LOOKUP($X559,$AF$7:$AF$25,$BT$7:$BT$25),IF($E559=$BU$6,LOOKUP($X559,$AF$7:$AF$25,$BU$7:$BU$25),IF($E559=$BI$6,$BI$7,IF($E559=$AQ$6,LOOKUP($X559,$AF$7:$AF$25,$AQ$7:$AQ$25),IF($E559=$AR$6,LOOKUP($X559,$AF$7:$AF$25,$AR$7:$AR$25),IF($E559=$BV$6,LOOKUP($X559,$AF$7:$AF$25,$BV$7:$BV$25),IF($E559=$BW$6,LOOKUP($X559,$AF$7:$AF$25,$BW$7:$BW$25),IF($E559=$AU$6,LOOKUP($X559,$AF$7:$AF$25,$AU$7:$AU$25),IF($E559=$AV$6,LOOKUP($X559,$AF$7:$AF$25,$AV$7:$AV$25),IF($E559=$AK$6,LOOKUP($X559,$AF$7:$AF$25,$AK$7:$AK$25),IF($E559=$AL$6,LOOKUP($X559,$AF$7:$AF$25,$AL$7:$AL$25),IF($E559=$AM$6,LOOKUP($X559,$AF$7:$AF$25,$AM$7:$AM$25),IF($E559=$BJ$6,$BJ$7,IF($E559=#REF!,#REF!,IF($E559=$AN$6,$AN$7,IF($E559=$AW$6,LOOKUP($X559,$AF$7:$AF$25,$AW$7:$AW$25),IF($E559=$AX$6,LOOKUP($X559,$AF$7:$AF$25,$AX$7:$AX$25),IF($E559=$BD$6,$BD$7,IF($E559=$AY$6,LOOKUP($X559,$AF$7:$AF$25,$AY$7:$AY$25),IF($E559=$AZ$6,LOOKUP($X559,$AF$7:$AF$25,$AZ$7:$AZ$25),IF($E559=$BL$6,$BL$7,IF($E559=$AP$6,LOOKUP($X559,$AF$7:$AF$25,$AP$7:$AP$25),IF($E559=$BK$6,$BK$7,IF($E559=$CD$6,LOOKUP($X559,$AF$7:$AF$25,$CD$7:$CD$25),IF($E559=$BE$6,$BE$7,IF($E559=$BF$6,$BF$7,IF($E559=$BG$6,$BG$7,IF($E559=$CE$6,"based on duration",IF($E559=$CF$6,LOOKUP($X559,$AF$7:$AF$25,$CF$7:$CF$25),IF($E559=$CG$6,$CG$7,IF($E559=$CH$6,$CH$7,IF($E559=$CI$6,$CI$7,IF($E559=$BA$6,$BA$7,IF($E559=$BB$6,$BB$7,IF($E559=$BC$6,$BC$7,IF($E559=#REF!,#REF!,IF($E559=$CJ$6,$CJ$7,"TBD")))))))))))))))))))))))))))))))))))))))))))))</f>
        <v/>
      </c>
      <c r="AC559" s="15" t="str">
        <f t="shared" si="149"/>
        <v/>
      </c>
      <c r="AD559" s="15" t="str">
        <f>IF($G559="","",IF($G559=$CL$6,"",IF($G559=$AG$6,LOOKUP($Z559,$AF$7:$AF$25,$AG$7:$AG$25),IF($G559=$AH$6,LOOKUP($Z559,$AF$7:$AF$25,$AH$7:$AH$25),IF($G559=$AI$6,LOOKUP($Z559,$AF$7:$AF$25,$AI$7:$AI$25),IF($G559=$AJ$6,LOOKUP($Z559,$AF$7:$AF$25,$AJ$7:$AJ$25),IF($G559=$BR$6,LOOKUP($Z559,$AF$7:$AF$25,$BR$7:$BR$25),IF($G559=$BS$6,LOOKUP($Z559,$AF$7:$AF$25,$BS$7:$BS$25),IF($G559=$BT$6,LOOKUP($Z559,$AF$7:$AF$25,$BT$7:$BT$25),IF($G559=$BU$6,LOOKUP($Z559,$AF$7:$AF$25,$BU$7:$BU$25),IF($G559=$BI$6,$BI$7,IF($G559=$AQ$6,LOOKUP($Z559,$AF$7:$AF$25,$AQ$7:$AQ$25),IF($G559=$AR$6,LOOKUP($Z559,$AF$7:$AF$25,$AR$7:$AR$25),IF($G559=$BV$6,LOOKUP($Z559,$AF$7:$AF$25,$BV$7:$BV$25),IF($G559=$BW$6,LOOKUP($Z559,$AF$7:$AF$25,$BW$7:$BW$25),IF($G559=$AU$6,LOOKUP($Z559,$AF$7:$AF$25,$AU$7:$AU$25),IF($G559=$AV$6,LOOKUP($Z559,$AF$7:$AF$25,$AV$7:$AV$25),IF($G559=$AK$6,LOOKUP($Z559,$AF$7:$AF$25,$AK$7:$AK$25),IF($G559=$AL$6,LOOKUP($Z559,$AF$7:$AF$25,$AL$7:$AL$25),IF($G559=$AM$6,LOOKUP($Z559,$AF$7:$AF$25,$AM$7:$AM$25),IF($G559=$BJ$6,$BJ$7,IF($G559=#REF!,#REF!,IF($G559=$AN$6,$AN$7,IF($G559=$AW$6,LOOKUP($Z559,$AF$7:$AF$25,$AW$7:$AW$25),IF($G559=$AX$6,LOOKUP($Z559,$AF$7:$AF$25,$AX$7:$AX$25),IF($G559=$BD$6,$BD$7,IF($G559=$AY$6,LOOKUP($Z559,$AF$7:$AF$25,$AY$7:$AY$25),IF($G559=$AZ$6,LOOKUP($Z559,$AF$7:$AF$25,$AZ$7:$AZ$25),IF($G559=$BL$6,$BL$7,IF($G559=$AP$6,LOOKUP($Z559,$AF$7:$AF$25,$AP$7:$AP$25),IF($G559=$BK$6,$BK$7,IF($G559=$CD$6,LOOKUP($Z559,$AF$7:$AF$25,$CD$7:$CD$25),IF($G559=$BE$6,$BE$7,IF($G559=$BF$6,$BF$7,IF($G559=$BG$6,$BG$7,IF($G559=$CE$6,"based on duration",IF($G559=$CF$6,LOOKUP($Z559,$AF$7:$AF$25,$CF$7:$CF$25),IF($G559=$CG$6,$CG$7,IF($G559=$CH$6,$CH$7,IF($G559=$CI$6,$CI$7,IF($G559=$BA$6,$BA$7,IF($G559=$BB$6,$BB$7,IF($G559=$BC$6,$BC$7,IF($G559=#REF!,#REF!,IF($G559=$CJ$6,$CJ$7,"TBD")))))))))))))))))))))))))))))))))))))))))))))</f>
        <v/>
      </c>
      <c r="AE559" s="121"/>
      <c r="AF559" s="8"/>
      <c r="AG559" s="13"/>
      <c r="AH559" s="13"/>
      <c r="AI559" s="13"/>
      <c r="AJ559" s="13"/>
      <c r="AO559" s="13"/>
      <c r="BR559" s="13"/>
      <c r="BS559" s="122"/>
      <c r="BT559" s="122"/>
      <c r="BX559" s="13"/>
      <c r="BY559" s="122"/>
      <c r="BZ559" s="122"/>
      <c r="CO559" s="136"/>
      <c r="CP559" s="137"/>
    </row>
    <row r="560" spans="1:94" s="123" customFormat="1" x14ac:dyDescent="0.25">
      <c r="A560" s="118"/>
      <c r="B560" s="118"/>
      <c r="C560" s="118"/>
      <c r="D560" s="118"/>
      <c r="E560" s="118"/>
      <c r="F560" s="118"/>
      <c r="G560" s="118"/>
      <c r="H560" s="118"/>
      <c r="I560" s="18" t="str">
        <f t="shared" si="150"/>
        <v/>
      </c>
      <c r="J560" s="18" t="str">
        <f t="shared" si="151"/>
        <v/>
      </c>
      <c r="K560" s="118"/>
      <c r="L560" s="151"/>
      <c r="M560" s="151"/>
      <c r="N560" s="119"/>
      <c r="O560" s="120" t="str">
        <f t="shared" si="153"/>
        <v/>
      </c>
      <c r="P560" s="119"/>
      <c r="Q560" s="15" t="str">
        <f t="shared" si="154"/>
        <v/>
      </c>
      <c r="R560" s="15" t="str">
        <f>IF('2014 Quote Calculator'!$AB560="-","-",IF('2014 Quote Calculator'!$AB560="","",IF(OR('2014 Quote Calculator'!$E560=$CF$6,'2014 Quote Calculator'!$E560=$CG$6,'2014 Quote Calculator'!$E560=$CH$6,'2014 Quote Calculator'!$E560=$CI$6),'2014 Quote Calculator'!$AB560,(1-$L560)*'2014 Quote Calculator'!$AB560)))</f>
        <v/>
      </c>
      <c r="S560" s="15" t="str">
        <f t="shared" si="147"/>
        <v/>
      </c>
      <c r="T560" s="15" t="str">
        <f>IF('2014 Quote Calculator'!$AD560="-","-",IF('2014 Quote Calculator'!$AD560="","",IF(OR('2014 Quote Calculator'!$G560=$CF$6,'2014 Quote Calculator'!$G560=$CG$6,'2014 Quote Calculator'!$G560=$CH$6,'2014 Quote Calculator'!$G560=$CI$6),'2014 Quote Calculator'!$AD560,(1-$L560)*'2014 Quote Calculator'!$AD560)))</f>
        <v/>
      </c>
      <c r="U560" s="15" t="str">
        <f t="shared" si="155"/>
        <v/>
      </c>
      <c r="V560" s="119"/>
      <c r="W560" s="18" t="str">
        <f t="shared" si="152"/>
        <v/>
      </c>
      <c r="X560" s="18" t="str">
        <f t="shared" si="148"/>
        <v/>
      </c>
      <c r="Y560" s="18"/>
      <c r="Z560" s="18"/>
      <c r="AA560" s="18" t="str">
        <f t="shared" si="156"/>
        <v/>
      </c>
      <c r="AB560" s="15" t="str">
        <f>IF($E560="","",IF($E560=$CL$6,"",IF($E560=$AG$6,LOOKUP($X560,$AF$7:$AF$25,$AG$7:$AG$25),IF($E560=$AH$6,LOOKUP($X560,$AF$7:$AF$25,$AH$7:$AH$25),IF($E560=$AI$6,LOOKUP($X560,$AF$7:$AF$25,$AI$7:$AI$25),IF($E560=$AJ$6,LOOKUP($X560,$AF$7:$AF$25,$AJ$7:$AJ$25),IF($E560=$BR$6,LOOKUP($X560,$AF$7:$AF$25,$BR$7:$BR$25),IF($E560=$BS$6,LOOKUP($X560,$AF$7:$AF$25,$BS$7:$BS$25),IF($E560=$BT$6,LOOKUP($X560,$AF$7:$AF$25,$BT$7:$BT$25),IF($E560=$BU$6,LOOKUP($X560,$AF$7:$AF$25,$BU$7:$BU$25),IF($E560=$BI$6,$BI$7,IF($E560=$AQ$6,LOOKUP($X560,$AF$7:$AF$25,$AQ$7:$AQ$25),IF($E560=$AR$6,LOOKUP($X560,$AF$7:$AF$25,$AR$7:$AR$25),IF($E560=$BV$6,LOOKUP($X560,$AF$7:$AF$25,$BV$7:$BV$25),IF($E560=$BW$6,LOOKUP($X560,$AF$7:$AF$25,$BW$7:$BW$25),IF($E560=$AU$6,LOOKUP($X560,$AF$7:$AF$25,$AU$7:$AU$25),IF($E560=$AV$6,LOOKUP($X560,$AF$7:$AF$25,$AV$7:$AV$25),IF($E560=$AK$6,LOOKUP($X560,$AF$7:$AF$25,$AK$7:$AK$25),IF($E560=$AL$6,LOOKUP($X560,$AF$7:$AF$25,$AL$7:$AL$25),IF($E560=$AM$6,LOOKUP($X560,$AF$7:$AF$25,$AM$7:$AM$25),IF($E560=$BJ$6,$BJ$7,IF($E560=#REF!,#REF!,IF($E560=$AN$6,$AN$7,IF($E560=$AW$6,LOOKUP($X560,$AF$7:$AF$25,$AW$7:$AW$25),IF($E560=$AX$6,LOOKUP($X560,$AF$7:$AF$25,$AX$7:$AX$25),IF($E560=$BD$6,$BD$7,IF($E560=$AY$6,LOOKUP($X560,$AF$7:$AF$25,$AY$7:$AY$25),IF($E560=$AZ$6,LOOKUP($X560,$AF$7:$AF$25,$AZ$7:$AZ$25),IF($E560=$BL$6,$BL$7,IF($E560=$AP$6,LOOKUP($X560,$AF$7:$AF$25,$AP$7:$AP$25),IF($E560=$BK$6,$BK$7,IF($E560=$CD$6,LOOKUP($X560,$AF$7:$AF$25,$CD$7:$CD$25),IF($E560=$BE$6,$BE$7,IF($E560=$BF$6,$BF$7,IF($E560=$BG$6,$BG$7,IF($E560=$CE$6,"based on duration",IF($E560=$CF$6,LOOKUP($X560,$AF$7:$AF$25,$CF$7:$CF$25),IF($E560=$CG$6,$CG$7,IF($E560=$CH$6,$CH$7,IF($E560=$CI$6,$CI$7,IF($E560=$BA$6,$BA$7,IF($E560=$BB$6,$BB$7,IF($E560=$BC$6,$BC$7,IF($E560=#REF!,#REF!,IF($E560=$CJ$6,$CJ$7,"TBD")))))))))))))))))))))))))))))))))))))))))))))</f>
        <v/>
      </c>
      <c r="AC560" s="15" t="str">
        <f t="shared" si="149"/>
        <v/>
      </c>
      <c r="AD560" s="15" t="str">
        <f>IF($G560="","",IF($G560=$CL$6,"",IF($G560=$AG$6,LOOKUP($Z560,$AF$7:$AF$25,$AG$7:$AG$25),IF($G560=$AH$6,LOOKUP($Z560,$AF$7:$AF$25,$AH$7:$AH$25),IF($G560=$AI$6,LOOKUP($Z560,$AF$7:$AF$25,$AI$7:$AI$25),IF($G560=$AJ$6,LOOKUP($Z560,$AF$7:$AF$25,$AJ$7:$AJ$25),IF($G560=$BR$6,LOOKUP($Z560,$AF$7:$AF$25,$BR$7:$BR$25),IF($G560=$BS$6,LOOKUP($Z560,$AF$7:$AF$25,$BS$7:$BS$25),IF($G560=$BT$6,LOOKUP($Z560,$AF$7:$AF$25,$BT$7:$BT$25),IF($G560=$BU$6,LOOKUP($Z560,$AF$7:$AF$25,$BU$7:$BU$25),IF($G560=$BI$6,$BI$7,IF($G560=$AQ$6,LOOKUP($Z560,$AF$7:$AF$25,$AQ$7:$AQ$25),IF($G560=$AR$6,LOOKUP($Z560,$AF$7:$AF$25,$AR$7:$AR$25),IF($G560=$BV$6,LOOKUP($Z560,$AF$7:$AF$25,$BV$7:$BV$25),IF($G560=$BW$6,LOOKUP($Z560,$AF$7:$AF$25,$BW$7:$BW$25),IF($G560=$AU$6,LOOKUP($Z560,$AF$7:$AF$25,$AU$7:$AU$25),IF($G560=$AV$6,LOOKUP($Z560,$AF$7:$AF$25,$AV$7:$AV$25),IF($G560=$AK$6,LOOKUP($Z560,$AF$7:$AF$25,$AK$7:$AK$25),IF($G560=$AL$6,LOOKUP($Z560,$AF$7:$AF$25,$AL$7:$AL$25),IF($G560=$AM$6,LOOKUP($Z560,$AF$7:$AF$25,$AM$7:$AM$25),IF($G560=$BJ$6,$BJ$7,IF($G560=#REF!,#REF!,IF($G560=$AN$6,$AN$7,IF($G560=$AW$6,LOOKUP($Z560,$AF$7:$AF$25,$AW$7:$AW$25),IF($G560=$AX$6,LOOKUP($Z560,$AF$7:$AF$25,$AX$7:$AX$25),IF($G560=$BD$6,$BD$7,IF($G560=$AY$6,LOOKUP($Z560,$AF$7:$AF$25,$AY$7:$AY$25),IF($G560=$AZ$6,LOOKUP($Z560,$AF$7:$AF$25,$AZ$7:$AZ$25),IF($G560=$BL$6,$BL$7,IF($G560=$AP$6,LOOKUP($Z560,$AF$7:$AF$25,$AP$7:$AP$25),IF($G560=$BK$6,$BK$7,IF($G560=$CD$6,LOOKUP($Z560,$AF$7:$AF$25,$CD$7:$CD$25),IF($G560=$BE$6,$BE$7,IF($G560=$BF$6,$BF$7,IF($G560=$BG$6,$BG$7,IF($G560=$CE$6,"based on duration",IF($G560=$CF$6,LOOKUP($Z560,$AF$7:$AF$25,$CF$7:$CF$25),IF($G560=$CG$6,$CG$7,IF($G560=$CH$6,$CH$7,IF($G560=$CI$6,$CI$7,IF($G560=$BA$6,$BA$7,IF($G560=$BB$6,$BB$7,IF($G560=$BC$6,$BC$7,IF($G560=#REF!,#REF!,IF($G560=$CJ$6,$CJ$7,"TBD")))))))))))))))))))))))))))))))))))))))))))))</f>
        <v/>
      </c>
      <c r="AE560" s="121"/>
      <c r="AF560" s="8"/>
      <c r="AG560" s="13"/>
      <c r="AH560" s="13"/>
      <c r="AI560" s="13"/>
      <c r="AJ560" s="13"/>
      <c r="AO560" s="13"/>
      <c r="BR560" s="13"/>
      <c r="BS560" s="122"/>
      <c r="BT560" s="122"/>
      <c r="BX560" s="13"/>
      <c r="BY560" s="122"/>
      <c r="BZ560" s="122"/>
      <c r="CO560" s="136"/>
      <c r="CP560" s="137"/>
    </row>
    <row r="561" spans="1:94" s="123" customFormat="1" x14ac:dyDescent="0.25">
      <c r="A561" s="118"/>
      <c r="B561" s="118"/>
      <c r="C561" s="118"/>
      <c r="D561" s="118"/>
      <c r="E561" s="118"/>
      <c r="F561" s="118"/>
      <c r="G561" s="118"/>
      <c r="H561" s="118"/>
      <c r="I561" s="18" t="str">
        <f t="shared" si="150"/>
        <v/>
      </c>
      <c r="J561" s="18" t="str">
        <f t="shared" si="151"/>
        <v/>
      </c>
      <c r="K561" s="118"/>
      <c r="L561" s="151"/>
      <c r="M561" s="151"/>
      <c r="N561" s="119"/>
      <c r="O561" s="120" t="str">
        <f t="shared" si="153"/>
        <v/>
      </c>
      <c r="P561" s="119"/>
      <c r="Q561" s="15" t="str">
        <f t="shared" si="154"/>
        <v/>
      </c>
      <c r="R561" s="15" t="str">
        <f>IF('2014 Quote Calculator'!$AB561="-","-",IF('2014 Quote Calculator'!$AB561="","",IF(OR('2014 Quote Calculator'!$E561=$CF$6,'2014 Quote Calculator'!$E561=$CG$6,'2014 Quote Calculator'!$E561=$CH$6,'2014 Quote Calculator'!$E561=$CI$6),'2014 Quote Calculator'!$AB561,(1-$L561)*'2014 Quote Calculator'!$AB561)))</f>
        <v/>
      </c>
      <c r="S561" s="15" t="str">
        <f t="shared" si="147"/>
        <v/>
      </c>
      <c r="T561" s="15" t="str">
        <f>IF('2014 Quote Calculator'!$AD561="-","-",IF('2014 Quote Calculator'!$AD561="","",IF(OR('2014 Quote Calculator'!$G561=$CF$6,'2014 Quote Calculator'!$G561=$CG$6,'2014 Quote Calculator'!$G561=$CH$6,'2014 Quote Calculator'!$G561=$CI$6),'2014 Quote Calculator'!$AD561,(1-$L561)*'2014 Quote Calculator'!$AD561)))</f>
        <v/>
      </c>
      <c r="U561" s="15" t="str">
        <f t="shared" si="155"/>
        <v/>
      </c>
      <c r="V561" s="119"/>
      <c r="W561" s="18" t="str">
        <f t="shared" si="152"/>
        <v/>
      </c>
      <c r="X561" s="18" t="str">
        <f t="shared" si="148"/>
        <v/>
      </c>
      <c r="Y561" s="18"/>
      <c r="Z561" s="18"/>
      <c r="AA561" s="18" t="str">
        <f t="shared" si="156"/>
        <v/>
      </c>
      <c r="AB561" s="15" t="str">
        <f>IF($E561="","",IF($E561=$CL$6,"",IF($E561=$AG$6,LOOKUP($X561,$AF$7:$AF$25,$AG$7:$AG$25),IF($E561=$AH$6,LOOKUP($X561,$AF$7:$AF$25,$AH$7:$AH$25),IF($E561=$AI$6,LOOKUP($X561,$AF$7:$AF$25,$AI$7:$AI$25),IF($E561=$AJ$6,LOOKUP($X561,$AF$7:$AF$25,$AJ$7:$AJ$25),IF($E561=$BR$6,LOOKUP($X561,$AF$7:$AF$25,$BR$7:$BR$25),IF($E561=$BS$6,LOOKUP($X561,$AF$7:$AF$25,$BS$7:$BS$25),IF($E561=$BT$6,LOOKUP($X561,$AF$7:$AF$25,$BT$7:$BT$25),IF($E561=$BU$6,LOOKUP($X561,$AF$7:$AF$25,$BU$7:$BU$25),IF($E561=$BI$6,$BI$7,IF($E561=$AQ$6,LOOKUP($X561,$AF$7:$AF$25,$AQ$7:$AQ$25),IF($E561=$AR$6,LOOKUP($X561,$AF$7:$AF$25,$AR$7:$AR$25),IF($E561=$BV$6,LOOKUP($X561,$AF$7:$AF$25,$BV$7:$BV$25),IF($E561=$BW$6,LOOKUP($X561,$AF$7:$AF$25,$BW$7:$BW$25),IF($E561=$AU$6,LOOKUP($X561,$AF$7:$AF$25,$AU$7:$AU$25),IF($E561=$AV$6,LOOKUP($X561,$AF$7:$AF$25,$AV$7:$AV$25),IF($E561=$AK$6,LOOKUP($X561,$AF$7:$AF$25,$AK$7:$AK$25),IF($E561=$AL$6,LOOKUP($X561,$AF$7:$AF$25,$AL$7:$AL$25),IF($E561=$AM$6,LOOKUP($X561,$AF$7:$AF$25,$AM$7:$AM$25),IF($E561=$BJ$6,$BJ$7,IF($E561=#REF!,#REF!,IF($E561=$AN$6,$AN$7,IF($E561=$AW$6,LOOKUP($X561,$AF$7:$AF$25,$AW$7:$AW$25),IF($E561=$AX$6,LOOKUP($X561,$AF$7:$AF$25,$AX$7:$AX$25),IF($E561=$BD$6,$BD$7,IF($E561=$AY$6,LOOKUP($X561,$AF$7:$AF$25,$AY$7:$AY$25),IF($E561=$AZ$6,LOOKUP($X561,$AF$7:$AF$25,$AZ$7:$AZ$25),IF($E561=$BL$6,$BL$7,IF($E561=$AP$6,LOOKUP($X561,$AF$7:$AF$25,$AP$7:$AP$25),IF($E561=$BK$6,$BK$7,IF($E561=$CD$6,LOOKUP($X561,$AF$7:$AF$25,$CD$7:$CD$25),IF($E561=$BE$6,$BE$7,IF($E561=$BF$6,$BF$7,IF($E561=$BG$6,$BG$7,IF($E561=$CE$6,"based on duration",IF($E561=$CF$6,LOOKUP($X561,$AF$7:$AF$25,$CF$7:$CF$25),IF($E561=$CG$6,$CG$7,IF($E561=$CH$6,$CH$7,IF($E561=$CI$6,$CI$7,IF($E561=$BA$6,$BA$7,IF($E561=$BB$6,$BB$7,IF($E561=$BC$6,$BC$7,IF($E561=#REF!,#REF!,IF($E561=$CJ$6,$CJ$7,"TBD")))))))))))))))))))))))))))))))))))))))))))))</f>
        <v/>
      </c>
      <c r="AC561" s="15" t="str">
        <f t="shared" si="149"/>
        <v/>
      </c>
      <c r="AD561" s="15" t="str">
        <f>IF($G561="","",IF($G561=$CL$6,"",IF($G561=$AG$6,LOOKUP($Z561,$AF$7:$AF$25,$AG$7:$AG$25),IF($G561=$AH$6,LOOKUP($Z561,$AF$7:$AF$25,$AH$7:$AH$25),IF($G561=$AI$6,LOOKUP($Z561,$AF$7:$AF$25,$AI$7:$AI$25),IF($G561=$AJ$6,LOOKUP($Z561,$AF$7:$AF$25,$AJ$7:$AJ$25),IF($G561=$BR$6,LOOKUP($Z561,$AF$7:$AF$25,$BR$7:$BR$25),IF($G561=$BS$6,LOOKUP($Z561,$AF$7:$AF$25,$BS$7:$BS$25),IF($G561=$BT$6,LOOKUP($Z561,$AF$7:$AF$25,$BT$7:$BT$25),IF($G561=$BU$6,LOOKUP($Z561,$AF$7:$AF$25,$BU$7:$BU$25),IF($G561=$BI$6,$BI$7,IF($G561=$AQ$6,LOOKUP($Z561,$AF$7:$AF$25,$AQ$7:$AQ$25),IF($G561=$AR$6,LOOKUP($Z561,$AF$7:$AF$25,$AR$7:$AR$25),IF($G561=$BV$6,LOOKUP($Z561,$AF$7:$AF$25,$BV$7:$BV$25),IF($G561=$BW$6,LOOKUP($Z561,$AF$7:$AF$25,$BW$7:$BW$25),IF($G561=$AU$6,LOOKUP($Z561,$AF$7:$AF$25,$AU$7:$AU$25),IF($G561=$AV$6,LOOKUP($Z561,$AF$7:$AF$25,$AV$7:$AV$25),IF($G561=$AK$6,LOOKUP($Z561,$AF$7:$AF$25,$AK$7:$AK$25),IF($G561=$AL$6,LOOKUP($Z561,$AF$7:$AF$25,$AL$7:$AL$25),IF($G561=$AM$6,LOOKUP($Z561,$AF$7:$AF$25,$AM$7:$AM$25),IF($G561=$BJ$6,$BJ$7,IF($G561=#REF!,#REF!,IF($G561=$AN$6,$AN$7,IF($G561=$AW$6,LOOKUP($Z561,$AF$7:$AF$25,$AW$7:$AW$25),IF($G561=$AX$6,LOOKUP($Z561,$AF$7:$AF$25,$AX$7:$AX$25),IF($G561=$BD$6,$BD$7,IF($G561=$AY$6,LOOKUP($Z561,$AF$7:$AF$25,$AY$7:$AY$25),IF($G561=$AZ$6,LOOKUP($Z561,$AF$7:$AF$25,$AZ$7:$AZ$25),IF($G561=$BL$6,$BL$7,IF($G561=$AP$6,LOOKUP($Z561,$AF$7:$AF$25,$AP$7:$AP$25),IF($G561=$BK$6,$BK$7,IF($G561=$CD$6,LOOKUP($Z561,$AF$7:$AF$25,$CD$7:$CD$25),IF($G561=$BE$6,$BE$7,IF($G561=$BF$6,$BF$7,IF($G561=$BG$6,$BG$7,IF($G561=$CE$6,"based on duration",IF($G561=$CF$6,LOOKUP($Z561,$AF$7:$AF$25,$CF$7:$CF$25),IF($G561=$CG$6,$CG$7,IF($G561=$CH$6,$CH$7,IF($G561=$CI$6,$CI$7,IF($G561=$BA$6,$BA$7,IF($G561=$BB$6,$BB$7,IF($G561=$BC$6,$BC$7,IF($G561=#REF!,#REF!,IF($G561=$CJ$6,$CJ$7,"TBD")))))))))))))))))))))))))))))))))))))))))))))</f>
        <v/>
      </c>
      <c r="AE561" s="121"/>
      <c r="AF561" s="8"/>
      <c r="AG561" s="13"/>
      <c r="AH561" s="13"/>
      <c r="AI561" s="13"/>
      <c r="AJ561" s="13"/>
      <c r="AO561" s="13"/>
      <c r="BR561" s="13"/>
      <c r="BS561" s="122"/>
      <c r="BT561" s="122"/>
      <c r="BX561" s="13"/>
      <c r="BY561" s="122"/>
      <c r="BZ561" s="122"/>
      <c r="CO561" s="136"/>
      <c r="CP561" s="137"/>
    </row>
    <row r="562" spans="1:94" s="123" customFormat="1" x14ac:dyDescent="0.25">
      <c r="A562" s="118"/>
      <c r="B562" s="118"/>
      <c r="C562" s="118"/>
      <c r="D562" s="118"/>
      <c r="E562" s="118"/>
      <c r="F562" s="118"/>
      <c r="G562" s="118"/>
      <c r="H562" s="118"/>
      <c r="I562" s="18" t="str">
        <f t="shared" si="150"/>
        <v/>
      </c>
      <c r="J562" s="18" t="str">
        <f t="shared" si="151"/>
        <v/>
      </c>
      <c r="K562" s="118"/>
      <c r="L562" s="151"/>
      <c r="M562" s="151"/>
      <c r="N562" s="119"/>
      <c r="O562" s="120" t="str">
        <f t="shared" si="153"/>
        <v/>
      </c>
      <c r="P562" s="119"/>
      <c r="Q562" s="15" t="str">
        <f t="shared" si="154"/>
        <v/>
      </c>
      <c r="R562" s="15" t="str">
        <f>IF('2014 Quote Calculator'!$AB562="-","-",IF('2014 Quote Calculator'!$AB562="","",IF(OR('2014 Quote Calculator'!$E562=$CF$6,'2014 Quote Calculator'!$E562=$CG$6,'2014 Quote Calculator'!$E562=$CH$6,'2014 Quote Calculator'!$E562=$CI$6),'2014 Quote Calculator'!$AB562,(1-$L562)*'2014 Quote Calculator'!$AB562)))</f>
        <v/>
      </c>
      <c r="S562" s="15" t="str">
        <f t="shared" si="147"/>
        <v/>
      </c>
      <c r="T562" s="15" t="str">
        <f>IF('2014 Quote Calculator'!$AD562="-","-",IF('2014 Quote Calculator'!$AD562="","",IF(OR('2014 Quote Calculator'!$G562=$CF$6,'2014 Quote Calculator'!$G562=$CG$6,'2014 Quote Calculator'!$G562=$CH$6,'2014 Quote Calculator'!$G562=$CI$6),'2014 Quote Calculator'!$AD562,(1-$L562)*'2014 Quote Calculator'!$AD562)))</f>
        <v/>
      </c>
      <c r="U562" s="15" t="str">
        <f t="shared" si="155"/>
        <v/>
      </c>
      <c r="V562" s="119"/>
      <c r="W562" s="18" t="str">
        <f t="shared" si="152"/>
        <v/>
      </c>
      <c r="X562" s="18" t="str">
        <f t="shared" si="148"/>
        <v/>
      </c>
      <c r="Y562" s="18"/>
      <c r="Z562" s="18"/>
      <c r="AA562" s="18" t="str">
        <f t="shared" si="156"/>
        <v/>
      </c>
      <c r="AB562" s="15" t="str">
        <f>IF($E562="","",IF($E562=$CL$6,"",IF($E562=$AG$6,LOOKUP($X562,$AF$7:$AF$25,$AG$7:$AG$25),IF($E562=$AH$6,LOOKUP($X562,$AF$7:$AF$25,$AH$7:$AH$25),IF($E562=$AI$6,LOOKUP($X562,$AF$7:$AF$25,$AI$7:$AI$25),IF($E562=$AJ$6,LOOKUP($X562,$AF$7:$AF$25,$AJ$7:$AJ$25),IF($E562=$BR$6,LOOKUP($X562,$AF$7:$AF$25,$BR$7:$BR$25),IF($E562=$BS$6,LOOKUP($X562,$AF$7:$AF$25,$BS$7:$BS$25),IF($E562=$BT$6,LOOKUP($X562,$AF$7:$AF$25,$BT$7:$BT$25),IF($E562=$BU$6,LOOKUP($X562,$AF$7:$AF$25,$BU$7:$BU$25),IF($E562=$BI$6,$BI$7,IF($E562=$AQ$6,LOOKUP($X562,$AF$7:$AF$25,$AQ$7:$AQ$25),IF($E562=$AR$6,LOOKUP($X562,$AF$7:$AF$25,$AR$7:$AR$25),IF($E562=$BV$6,LOOKUP($X562,$AF$7:$AF$25,$BV$7:$BV$25),IF($E562=$BW$6,LOOKUP($X562,$AF$7:$AF$25,$BW$7:$BW$25),IF($E562=$AU$6,LOOKUP($X562,$AF$7:$AF$25,$AU$7:$AU$25),IF($E562=$AV$6,LOOKUP($X562,$AF$7:$AF$25,$AV$7:$AV$25),IF($E562=$AK$6,LOOKUP($X562,$AF$7:$AF$25,$AK$7:$AK$25),IF($E562=$AL$6,LOOKUP($X562,$AF$7:$AF$25,$AL$7:$AL$25),IF($E562=$AM$6,LOOKUP($X562,$AF$7:$AF$25,$AM$7:$AM$25),IF($E562=$BJ$6,$BJ$7,IF($E562=#REF!,#REF!,IF($E562=$AN$6,$AN$7,IF($E562=$AW$6,LOOKUP($X562,$AF$7:$AF$25,$AW$7:$AW$25),IF($E562=$AX$6,LOOKUP($X562,$AF$7:$AF$25,$AX$7:$AX$25),IF($E562=$BD$6,$BD$7,IF($E562=$AY$6,LOOKUP($X562,$AF$7:$AF$25,$AY$7:$AY$25),IF($E562=$AZ$6,LOOKUP($X562,$AF$7:$AF$25,$AZ$7:$AZ$25),IF($E562=$BL$6,$BL$7,IF($E562=$AP$6,LOOKUP($X562,$AF$7:$AF$25,$AP$7:$AP$25),IF($E562=$BK$6,$BK$7,IF($E562=$CD$6,LOOKUP($X562,$AF$7:$AF$25,$CD$7:$CD$25),IF($E562=$BE$6,$BE$7,IF($E562=$BF$6,$BF$7,IF($E562=$BG$6,$BG$7,IF($E562=$CE$6,"based on duration",IF($E562=$CF$6,LOOKUP($X562,$AF$7:$AF$25,$CF$7:$CF$25),IF($E562=$CG$6,$CG$7,IF($E562=$CH$6,$CH$7,IF($E562=$CI$6,$CI$7,IF($E562=$BA$6,$BA$7,IF($E562=$BB$6,$BB$7,IF($E562=$BC$6,$BC$7,IF($E562=#REF!,#REF!,IF($E562=$CJ$6,$CJ$7,"TBD")))))))))))))))))))))))))))))))))))))))))))))</f>
        <v/>
      </c>
      <c r="AC562" s="15" t="str">
        <f t="shared" si="149"/>
        <v/>
      </c>
      <c r="AD562" s="15" t="str">
        <f>IF($G562="","",IF($G562=$CL$6,"",IF($G562=$AG$6,LOOKUP($Z562,$AF$7:$AF$25,$AG$7:$AG$25),IF($G562=$AH$6,LOOKUP($Z562,$AF$7:$AF$25,$AH$7:$AH$25),IF($G562=$AI$6,LOOKUP($Z562,$AF$7:$AF$25,$AI$7:$AI$25),IF($G562=$AJ$6,LOOKUP($Z562,$AF$7:$AF$25,$AJ$7:$AJ$25),IF($G562=$BR$6,LOOKUP($Z562,$AF$7:$AF$25,$BR$7:$BR$25),IF($G562=$BS$6,LOOKUP($Z562,$AF$7:$AF$25,$BS$7:$BS$25),IF($G562=$BT$6,LOOKUP($Z562,$AF$7:$AF$25,$BT$7:$BT$25),IF($G562=$BU$6,LOOKUP($Z562,$AF$7:$AF$25,$BU$7:$BU$25),IF($G562=$BI$6,$BI$7,IF($G562=$AQ$6,LOOKUP($Z562,$AF$7:$AF$25,$AQ$7:$AQ$25),IF($G562=$AR$6,LOOKUP($Z562,$AF$7:$AF$25,$AR$7:$AR$25),IF($G562=$BV$6,LOOKUP($Z562,$AF$7:$AF$25,$BV$7:$BV$25),IF($G562=$BW$6,LOOKUP($Z562,$AF$7:$AF$25,$BW$7:$BW$25),IF($G562=$AU$6,LOOKUP($Z562,$AF$7:$AF$25,$AU$7:$AU$25),IF($G562=$AV$6,LOOKUP($Z562,$AF$7:$AF$25,$AV$7:$AV$25),IF($G562=$AK$6,LOOKUP($Z562,$AF$7:$AF$25,$AK$7:$AK$25),IF($G562=$AL$6,LOOKUP($Z562,$AF$7:$AF$25,$AL$7:$AL$25),IF($G562=$AM$6,LOOKUP($Z562,$AF$7:$AF$25,$AM$7:$AM$25),IF($G562=$BJ$6,$BJ$7,IF($G562=#REF!,#REF!,IF($G562=$AN$6,$AN$7,IF($G562=$AW$6,LOOKUP($Z562,$AF$7:$AF$25,$AW$7:$AW$25),IF($G562=$AX$6,LOOKUP($Z562,$AF$7:$AF$25,$AX$7:$AX$25),IF($G562=$BD$6,$BD$7,IF($G562=$AY$6,LOOKUP($Z562,$AF$7:$AF$25,$AY$7:$AY$25),IF($G562=$AZ$6,LOOKUP($Z562,$AF$7:$AF$25,$AZ$7:$AZ$25),IF($G562=$BL$6,$BL$7,IF($G562=$AP$6,LOOKUP($Z562,$AF$7:$AF$25,$AP$7:$AP$25),IF($G562=$BK$6,$BK$7,IF($G562=$CD$6,LOOKUP($Z562,$AF$7:$AF$25,$CD$7:$CD$25),IF($G562=$BE$6,$BE$7,IF($G562=$BF$6,$BF$7,IF($G562=$BG$6,$BG$7,IF($G562=$CE$6,"based on duration",IF($G562=$CF$6,LOOKUP($Z562,$AF$7:$AF$25,$CF$7:$CF$25),IF($G562=$CG$6,$CG$7,IF($G562=$CH$6,$CH$7,IF($G562=$CI$6,$CI$7,IF($G562=$BA$6,$BA$7,IF($G562=$BB$6,$BB$7,IF($G562=$BC$6,$BC$7,IF($G562=#REF!,#REF!,IF($G562=$CJ$6,$CJ$7,"TBD")))))))))))))))))))))))))))))))))))))))))))))</f>
        <v/>
      </c>
      <c r="AE562" s="121"/>
      <c r="AF562" s="8"/>
      <c r="AG562" s="13"/>
      <c r="AH562" s="13"/>
      <c r="AI562" s="13"/>
      <c r="AJ562" s="13"/>
      <c r="AO562" s="13"/>
      <c r="BR562" s="13"/>
      <c r="BS562" s="122"/>
      <c r="BT562" s="122"/>
      <c r="BX562" s="13"/>
      <c r="BY562" s="122"/>
      <c r="BZ562" s="122"/>
      <c r="CO562" s="136"/>
      <c r="CP562" s="137"/>
    </row>
    <row r="563" spans="1:94" s="123" customFormat="1" x14ac:dyDescent="0.25">
      <c r="A563" s="118"/>
      <c r="B563" s="118"/>
      <c r="C563" s="118"/>
      <c r="D563" s="118"/>
      <c r="E563" s="118"/>
      <c r="F563" s="118"/>
      <c r="G563" s="118"/>
      <c r="H563" s="118"/>
      <c r="I563" s="18" t="str">
        <f t="shared" si="150"/>
        <v/>
      </c>
      <c r="J563" s="18" t="str">
        <f t="shared" si="151"/>
        <v/>
      </c>
      <c r="K563" s="118"/>
      <c r="L563" s="151"/>
      <c r="M563" s="151"/>
      <c r="N563" s="119"/>
      <c r="O563" s="120" t="str">
        <f t="shared" si="153"/>
        <v/>
      </c>
      <c r="P563" s="119"/>
      <c r="Q563" s="15" t="str">
        <f t="shared" si="154"/>
        <v/>
      </c>
      <c r="R563" s="15" t="str">
        <f>IF('2014 Quote Calculator'!$AB563="-","-",IF('2014 Quote Calculator'!$AB563="","",IF(OR('2014 Quote Calculator'!$E563=$CF$6,'2014 Quote Calculator'!$E563=$CG$6,'2014 Quote Calculator'!$E563=$CH$6,'2014 Quote Calculator'!$E563=$CI$6),'2014 Quote Calculator'!$AB563,(1-$L563)*'2014 Quote Calculator'!$AB563)))</f>
        <v/>
      </c>
      <c r="S563" s="15" t="str">
        <f t="shared" si="147"/>
        <v/>
      </c>
      <c r="T563" s="15" t="str">
        <f>IF('2014 Quote Calculator'!$AD563="-","-",IF('2014 Quote Calculator'!$AD563="","",IF(OR('2014 Quote Calculator'!$G563=$CF$6,'2014 Quote Calculator'!$G563=$CG$6,'2014 Quote Calculator'!$G563=$CH$6,'2014 Quote Calculator'!$G563=$CI$6),'2014 Quote Calculator'!$AD563,(1-$L563)*'2014 Quote Calculator'!$AD563)))</f>
        <v/>
      </c>
      <c r="U563" s="15" t="str">
        <f t="shared" si="155"/>
        <v/>
      </c>
      <c r="V563" s="119"/>
      <c r="W563" s="18" t="str">
        <f t="shared" si="152"/>
        <v/>
      </c>
      <c r="X563" s="18" t="str">
        <f t="shared" si="148"/>
        <v/>
      </c>
      <c r="Y563" s="18"/>
      <c r="Z563" s="18"/>
      <c r="AA563" s="18" t="str">
        <f t="shared" si="156"/>
        <v/>
      </c>
      <c r="AB563" s="15" t="str">
        <f>IF($E563="","",IF($E563=$CL$6,"",IF($E563=$AG$6,LOOKUP($X563,$AF$7:$AF$25,$AG$7:$AG$25),IF($E563=$AH$6,LOOKUP($X563,$AF$7:$AF$25,$AH$7:$AH$25),IF($E563=$AI$6,LOOKUP($X563,$AF$7:$AF$25,$AI$7:$AI$25),IF($E563=$AJ$6,LOOKUP($X563,$AF$7:$AF$25,$AJ$7:$AJ$25),IF($E563=$BR$6,LOOKUP($X563,$AF$7:$AF$25,$BR$7:$BR$25),IF($E563=$BS$6,LOOKUP($X563,$AF$7:$AF$25,$BS$7:$BS$25),IF($E563=$BT$6,LOOKUP($X563,$AF$7:$AF$25,$BT$7:$BT$25),IF($E563=$BU$6,LOOKUP($X563,$AF$7:$AF$25,$BU$7:$BU$25),IF($E563=$BI$6,$BI$7,IF($E563=$AQ$6,LOOKUP($X563,$AF$7:$AF$25,$AQ$7:$AQ$25),IF($E563=$AR$6,LOOKUP($X563,$AF$7:$AF$25,$AR$7:$AR$25),IF($E563=$BV$6,LOOKUP($X563,$AF$7:$AF$25,$BV$7:$BV$25),IF($E563=$BW$6,LOOKUP($X563,$AF$7:$AF$25,$BW$7:$BW$25),IF($E563=$AU$6,LOOKUP($X563,$AF$7:$AF$25,$AU$7:$AU$25),IF($E563=$AV$6,LOOKUP($X563,$AF$7:$AF$25,$AV$7:$AV$25),IF($E563=$AK$6,LOOKUP($X563,$AF$7:$AF$25,$AK$7:$AK$25),IF($E563=$AL$6,LOOKUP($X563,$AF$7:$AF$25,$AL$7:$AL$25),IF($E563=$AM$6,LOOKUP($X563,$AF$7:$AF$25,$AM$7:$AM$25),IF($E563=$BJ$6,$BJ$7,IF($E563=#REF!,#REF!,IF($E563=$AN$6,$AN$7,IF($E563=$AW$6,LOOKUP($X563,$AF$7:$AF$25,$AW$7:$AW$25),IF($E563=$AX$6,LOOKUP($X563,$AF$7:$AF$25,$AX$7:$AX$25),IF($E563=$BD$6,$BD$7,IF($E563=$AY$6,LOOKUP($X563,$AF$7:$AF$25,$AY$7:$AY$25),IF($E563=$AZ$6,LOOKUP($X563,$AF$7:$AF$25,$AZ$7:$AZ$25),IF($E563=$BL$6,$BL$7,IF($E563=$AP$6,LOOKUP($X563,$AF$7:$AF$25,$AP$7:$AP$25),IF($E563=$BK$6,$BK$7,IF($E563=$CD$6,LOOKUP($X563,$AF$7:$AF$25,$CD$7:$CD$25),IF($E563=$BE$6,$BE$7,IF($E563=$BF$6,$BF$7,IF($E563=$BG$6,$BG$7,IF($E563=$CE$6,"based on duration",IF($E563=$CF$6,LOOKUP($X563,$AF$7:$AF$25,$CF$7:$CF$25),IF($E563=$CG$6,$CG$7,IF($E563=$CH$6,$CH$7,IF($E563=$CI$6,$CI$7,IF($E563=$BA$6,$BA$7,IF($E563=$BB$6,$BB$7,IF($E563=$BC$6,$BC$7,IF($E563=#REF!,#REF!,IF($E563=$CJ$6,$CJ$7,"TBD")))))))))))))))))))))))))))))))))))))))))))))</f>
        <v/>
      </c>
      <c r="AC563" s="15" t="str">
        <f t="shared" si="149"/>
        <v/>
      </c>
      <c r="AD563" s="15" t="str">
        <f>IF($G563="","",IF($G563=$CL$6,"",IF($G563=$AG$6,LOOKUP($Z563,$AF$7:$AF$25,$AG$7:$AG$25),IF($G563=$AH$6,LOOKUP($Z563,$AF$7:$AF$25,$AH$7:$AH$25),IF($G563=$AI$6,LOOKUP($Z563,$AF$7:$AF$25,$AI$7:$AI$25),IF($G563=$AJ$6,LOOKUP($Z563,$AF$7:$AF$25,$AJ$7:$AJ$25),IF($G563=$BR$6,LOOKUP($Z563,$AF$7:$AF$25,$BR$7:$BR$25),IF($G563=$BS$6,LOOKUP($Z563,$AF$7:$AF$25,$BS$7:$BS$25),IF($G563=$BT$6,LOOKUP($Z563,$AF$7:$AF$25,$BT$7:$BT$25),IF($G563=$BU$6,LOOKUP($Z563,$AF$7:$AF$25,$BU$7:$BU$25),IF($G563=$BI$6,$BI$7,IF($G563=$AQ$6,LOOKUP($Z563,$AF$7:$AF$25,$AQ$7:$AQ$25),IF($G563=$AR$6,LOOKUP($Z563,$AF$7:$AF$25,$AR$7:$AR$25),IF($G563=$BV$6,LOOKUP($Z563,$AF$7:$AF$25,$BV$7:$BV$25),IF($G563=$BW$6,LOOKUP($Z563,$AF$7:$AF$25,$BW$7:$BW$25),IF($G563=$AU$6,LOOKUP($Z563,$AF$7:$AF$25,$AU$7:$AU$25),IF($G563=$AV$6,LOOKUP($Z563,$AF$7:$AF$25,$AV$7:$AV$25),IF($G563=$AK$6,LOOKUP($Z563,$AF$7:$AF$25,$AK$7:$AK$25),IF($G563=$AL$6,LOOKUP($Z563,$AF$7:$AF$25,$AL$7:$AL$25),IF($G563=$AM$6,LOOKUP($Z563,$AF$7:$AF$25,$AM$7:$AM$25),IF($G563=$BJ$6,$BJ$7,IF($G563=#REF!,#REF!,IF($G563=$AN$6,$AN$7,IF($G563=$AW$6,LOOKUP($Z563,$AF$7:$AF$25,$AW$7:$AW$25),IF($G563=$AX$6,LOOKUP($Z563,$AF$7:$AF$25,$AX$7:$AX$25),IF($G563=$BD$6,$BD$7,IF($G563=$AY$6,LOOKUP($Z563,$AF$7:$AF$25,$AY$7:$AY$25),IF($G563=$AZ$6,LOOKUP($Z563,$AF$7:$AF$25,$AZ$7:$AZ$25),IF($G563=$BL$6,$BL$7,IF($G563=$AP$6,LOOKUP($Z563,$AF$7:$AF$25,$AP$7:$AP$25),IF($G563=$BK$6,$BK$7,IF($G563=$CD$6,LOOKUP($Z563,$AF$7:$AF$25,$CD$7:$CD$25),IF($G563=$BE$6,$BE$7,IF($G563=$BF$6,$BF$7,IF($G563=$BG$6,$BG$7,IF($G563=$CE$6,"based on duration",IF($G563=$CF$6,LOOKUP($Z563,$AF$7:$AF$25,$CF$7:$CF$25),IF($G563=$CG$6,$CG$7,IF($G563=$CH$6,$CH$7,IF($G563=$CI$6,$CI$7,IF($G563=$BA$6,$BA$7,IF($G563=$BB$6,$BB$7,IF($G563=$BC$6,$BC$7,IF($G563=#REF!,#REF!,IF($G563=$CJ$6,$CJ$7,"TBD")))))))))))))))))))))))))))))))))))))))))))))</f>
        <v/>
      </c>
      <c r="AE563" s="121"/>
      <c r="AF563" s="8"/>
      <c r="AG563" s="13"/>
      <c r="AH563" s="13"/>
      <c r="AI563" s="13"/>
      <c r="AJ563" s="13"/>
      <c r="AO563" s="13"/>
      <c r="BR563" s="13"/>
      <c r="BS563" s="122"/>
      <c r="BT563" s="122"/>
      <c r="BX563" s="13"/>
      <c r="BY563" s="122"/>
      <c r="BZ563" s="122"/>
      <c r="CO563" s="136"/>
      <c r="CP563" s="137"/>
    </row>
    <row r="564" spans="1:94" s="123" customFormat="1" x14ac:dyDescent="0.25">
      <c r="A564" s="118"/>
      <c r="B564" s="118"/>
      <c r="C564" s="118"/>
      <c r="D564" s="118"/>
      <c r="E564" s="118"/>
      <c r="F564" s="118"/>
      <c r="G564" s="118"/>
      <c r="H564" s="118"/>
      <c r="I564" s="18" t="str">
        <f t="shared" si="150"/>
        <v/>
      </c>
      <c r="J564" s="18" t="str">
        <f t="shared" si="151"/>
        <v/>
      </c>
      <c r="K564" s="118"/>
      <c r="L564" s="151"/>
      <c r="M564" s="151"/>
      <c r="N564" s="119"/>
      <c r="O564" s="120" t="str">
        <f t="shared" si="153"/>
        <v/>
      </c>
      <c r="P564" s="119"/>
      <c r="Q564" s="15" t="str">
        <f t="shared" si="154"/>
        <v/>
      </c>
      <c r="R564" s="15" t="str">
        <f>IF('2014 Quote Calculator'!$AB564="-","-",IF('2014 Quote Calculator'!$AB564="","",IF(OR('2014 Quote Calculator'!$E564=$CF$6,'2014 Quote Calculator'!$E564=$CG$6,'2014 Quote Calculator'!$E564=$CH$6,'2014 Quote Calculator'!$E564=$CI$6),'2014 Quote Calculator'!$AB564,(1-$L564)*'2014 Quote Calculator'!$AB564)))</f>
        <v/>
      </c>
      <c r="S564" s="15" t="str">
        <f t="shared" si="147"/>
        <v/>
      </c>
      <c r="T564" s="15" t="str">
        <f>IF('2014 Quote Calculator'!$AD564="-","-",IF('2014 Quote Calculator'!$AD564="","",IF(OR('2014 Quote Calculator'!$G564=$CF$6,'2014 Quote Calculator'!$G564=$CG$6,'2014 Quote Calculator'!$G564=$CH$6,'2014 Quote Calculator'!$G564=$CI$6),'2014 Quote Calculator'!$AD564,(1-$L564)*'2014 Quote Calculator'!$AD564)))</f>
        <v/>
      </c>
      <c r="U564" s="15" t="str">
        <f t="shared" si="155"/>
        <v/>
      </c>
      <c r="V564" s="119"/>
      <c r="W564" s="18" t="str">
        <f t="shared" si="152"/>
        <v/>
      </c>
      <c r="X564" s="18" t="str">
        <f t="shared" si="148"/>
        <v/>
      </c>
      <c r="Y564" s="18"/>
      <c r="Z564" s="18"/>
      <c r="AA564" s="18" t="str">
        <f t="shared" si="156"/>
        <v/>
      </c>
      <c r="AB564" s="15" t="str">
        <f>IF($E564="","",IF($E564=$CL$6,"",IF($E564=$AG$6,LOOKUP($X564,$AF$7:$AF$25,$AG$7:$AG$25),IF($E564=$AH$6,LOOKUP($X564,$AF$7:$AF$25,$AH$7:$AH$25),IF($E564=$AI$6,LOOKUP($X564,$AF$7:$AF$25,$AI$7:$AI$25),IF($E564=$AJ$6,LOOKUP($X564,$AF$7:$AF$25,$AJ$7:$AJ$25),IF($E564=$BR$6,LOOKUP($X564,$AF$7:$AF$25,$BR$7:$BR$25),IF($E564=$BS$6,LOOKUP($X564,$AF$7:$AF$25,$BS$7:$BS$25),IF($E564=$BT$6,LOOKUP($X564,$AF$7:$AF$25,$BT$7:$BT$25),IF($E564=$BU$6,LOOKUP($X564,$AF$7:$AF$25,$BU$7:$BU$25),IF($E564=$BI$6,$BI$7,IF($E564=$AQ$6,LOOKUP($X564,$AF$7:$AF$25,$AQ$7:$AQ$25),IF($E564=$AR$6,LOOKUP($X564,$AF$7:$AF$25,$AR$7:$AR$25),IF($E564=$BV$6,LOOKUP($X564,$AF$7:$AF$25,$BV$7:$BV$25),IF($E564=$BW$6,LOOKUP($X564,$AF$7:$AF$25,$BW$7:$BW$25),IF($E564=$AU$6,LOOKUP($X564,$AF$7:$AF$25,$AU$7:$AU$25),IF($E564=$AV$6,LOOKUP($X564,$AF$7:$AF$25,$AV$7:$AV$25),IF($E564=$AK$6,LOOKUP($X564,$AF$7:$AF$25,$AK$7:$AK$25),IF($E564=$AL$6,LOOKUP($X564,$AF$7:$AF$25,$AL$7:$AL$25),IF($E564=$AM$6,LOOKUP($X564,$AF$7:$AF$25,$AM$7:$AM$25),IF($E564=$BJ$6,$BJ$7,IF($E564=#REF!,#REF!,IF($E564=$AN$6,$AN$7,IF($E564=$AW$6,LOOKUP($X564,$AF$7:$AF$25,$AW$7:$AW$25),IF($E564=$AX$6,LOOKUP($X564,$AF$7:$AF$25,$AX$7:$AX$25),IF($E564=$BD$6,$BD$7,IF($E564=$AY$6,LOOKUP($X564,$AF$7:$AF$25,$AY$7:$AY$25),IF($E564=$AZ$6,LOOKUP($X564,$AF$7:$AF$25,$AZ$7:$AZ$25),IF($E564=$BL$6,$BL$7,IF($E564=$AP$6,LOOKUP($X564,$AF$7:$AF$25,$AP$7:$AP$25),IF($E564=$BK$6,$BK$7,IF($E564=$CD$6,LOOKUP($X564,$AF$7:$AF$25,$CD$7:$CD$25),IF($E564=$BE$6,$BE$7,IF($E564=$BF$6,$BF$7,IF($E564=$BG$6,$BG$7,IF($E564=$CE$6,"based on duration",IF($E564=$CF$6,LOOKUP($X564,$AF$7:$AF$25,$CF$7:$CF$25),IF($E564=$CG$6,$CG$7,IF($E564=$CH$6,$CH$7,IF($E564=$CI$6,$CI$7,IF($E564=$BA$6,$BA$7,IF($E564=$BB$6,$BB$7,IF($E564=$BC$6,$BC$7,IF($E564=#REF!,#REF!,IF($E564=$CJ$6,$CJ$7,"TBD")))))))))))))))))))))))))))))))))))))))))))))</f>
        <v/>
      </c>
      <c r="AC564" s="15" t="str">
        <f t="shared" si="149"/>
        <v/>
      </c>
      <c r="AD564" s="15" t="str">
        <f>IF($G564="","",IF($G564=$CL$6,"",IF($G564=$AG$6,LOOKUP($Z564,$AF$7:$AF$25,$AG$7:$AG$25),IF($G564=$AH$6,LOOKUP($Z564,$AF$7:$AF$25,$AH$7:$AH$25),IF($G564=$AI$6,LOOKUP($Z564,$AF$7:$AF$25,$AI$7:$AI$25),IF($G564=$AJ$6,LOOKUP($Z564,$AF$7:$AF$25,$AJ$7:$AJ$25),IF($G564=$BR$6,LOOKUP($Z564,$AF$7:$AF$25,$BR$7:$BR$25),IF($G564=$BS$6,LOOKUP($Z564,$AF$7:$AF$25,$BS$7:$BS$25),IF($G564=$BT$6,LOOKUP($Z564,$AF$7:$AF$25,$BT$7:$BT$25),IF($G564=$BU$6,LOOKUP($Z564,$AF$7:$AF$25,$BU$7:$BU$25),IF($G564=$BI$6,$BI$7,IF($G564=$AQ$6,LOOKUP($Z564,$AF$7:$AF$25,$AQ$7:$AQ$25),IF($G564=$AR$6,LOOKUP($Z564,$AF$7:$AF$25,$AR$7:$AR$25),IF($G564=$BV$6,LOOKUP($Z564,$AF$7:$AF$25,$BV$7:$BV$25),IF($G564=$BW$6,LOOKUP($Z564,$AF$7:$AF$25,$BW$7:$BW$25),IF($G564=$AU$6,LOOKUP($Z564,$AF$7:$AF$25,$AU$7:$AU$25),IF($G564=$AV$6,LOOKUP($Z564,$AF$7:$AF$25,$AV$7:$AV$25),IF($G564=$AK$6,LOOKUP($Z564,$AF$7:$AF$25,$AK$7:$AK$25),IF($G564=$AL$6,LOOKUP($Z564,$AF$7:$AF$25,$AL$7:$AL$25),IF($G564=$AM$6,LOOKUP($Z564,$AF$7:$AF$25,$AM$7:$AM$25),IF($G564=$BJ$6,$BJ$7,IF($G564=#REF!,#REF!,IF($G564=$AN$6,$AN$7,IF($G564=$AW$6,LOOKUP($Z564,$AF$7:$AF$25,$AW$7:$AW$25),IF($G564=$AX$6,LOOKUP($Z564,$AF$7:$AF$25,$AX$7:$AX$25),IF($G564=$BD$6,$BD$7,IF($G564=$AY$6,LOOKUP($Z564,$AF$7:$AF$25,$AY$7:$AY$25),IF($G564=$AZ$6,LOOKUP($Z564,$AF$7:$AF$25,$AZ$7:$AZ$25),IF($G564=$BL$6,$BL$7,IF($G564=$AP$6,LOOKUP($Z564,$AF$7:$AF$25,$AP$7:$AP$25),IF($G564=$BK$6,$BK$7,IF($G564=$CD$6,LOOKUP($Z564,$AF$7:$AF$25,$CD$7:$CD$25),IF($G564=$BE$6,$BE$7,IF($G564=$BF$6,$BF$7,IF($G564=$BG$6,$BG$7,IF($G564=$CE$6,"based on duration",IF($G564=$CF$6,LOOKUP($Z564,$AF$7:$AF$25,$CF$7:$CF$25),IF($G564=$CG$6,$CG$7,IF($G564=$CH$6,$CH$7,IF($G564=$CI$6,$CI$7,IF($G564=$BA$6,$BA$7,IF($G564=$BB$6,$BB$7,IF($G564=$BC$6,$BC$7,IF($G564=#REF!,#REF!,IF($G564=$CJ$6,$CJ$7,"TBD")))))))))))))))))))))))))))))))))))))))))))))</f>
        <v/>
      </c>
      <c r="AE564" s="121"/>
      <c r="AF564" s="8"/>
      <c r="AG564" s="13"/>
      <c r="AH564" s="13"/>
      <c r="AI564" s="13"/>
      <c r="AJ564" s="13"/>
      <c r="AO564" s="13"/>
      <c r="BR564" s="13"/>
      <c r="BS564" s="122"/>
      <c r="BT564" s="122"/>
      <c r="BX564" s="13"/>
      <c r="BY564" s="122"/>
      <c r="BZ564" s="122"/>
      <c r="CO564" s="136"/>
      <c r="CP564" s="137"/>
    </row>
    <row r="565" spans="1:94" s="123" customFormat="1" x14ac:dyDescent="0.25">
      <c r="A565" s="118"/>
      <c r="B565" s="118"/>
      <c r="C565" s="118"/>
      <c r="D565" s="118"/>
      <c r="E565" s="118"/>
      <c r="F565" s="118"/>
      <c r="G565" s="118"/>
      <c r="H565" s="118"/>
      <c r="I565" s="18" t="str">
        <f t="shared" si="150"/>
        <v/>
      </c>
      <c r="J565" s="18" t="str">
        <f t="shared" si="151"/>
        <v/>
      </c>
      <c r="K565" s="118"/>
      <c r="L565" s="151"/>
      <c r="M565" s="151"/>
      <c r="N565" s="119"/>
      <c r="O565" s="120" t="str">
        <f t="shared" si="153"/>
        <v/>
      </c>
      <c r="P565" s="119"/>
      <c r="Q565" s="15" t="str">
        <f t="shared" si="154"/>
        <v/>
      </c>
      <c r="R565" s="15" t="str">
        <f>IF('2014 Quote Calculator'!$AB565="-","-",IF('2014 Quote Calculator'!$AB565="","",IF(OR('2014 Quote Calculator'!$E565=$CF$6,'2014 Quote Calculator'!$E565=$CG$6,'2014 Quote Calculator'!$E565=$CH$6,'2014 Quote Calculator'!$E565=$CI$6),'2014 Quote Calculator'!$AB565,(1-$L565)*'2014 Quote Calculator'!$AB565)))</f>
        <v/>
      </c>
      <c r="S565" s="15" t="str">
        <f t="shared" si="147"/>
        <v/>
      </c>
      <c r="T565" s="15" t="str">
        <f>IF('2014 Quote Calculator'!$AD565="-","-",IF('2014 Quote Calculator'!$AD565="","",IF(OR('2014 Quote Calculator'!$G565=$CF$6,'2014 Quote Calculator'!$G565=$CG$6,'2014 Quote Calculator'!$G565=$CH$6,'2014 Quote Calculator'!$G565=$CI$6),'2014 Quote Calculator'!$AD565,(1-$L565)*'2014 Quote Calculator'!$AD565)))</f>
        <v/>
      </c>
      <c r="U565" s="15" t="str">
        <f t="shared" si="155"/>
        <v/>
      </c>
      <c r="V565" s="119"/>
      <c r="W565" s="18" t="str">
        <f t="shared" si="152"/>
        <v/>
      </c>
      <c r="X565" s="18" t="str">
        <f t="shared" si="148"/>
        <v/>
      </c>
      <c r="Y565" s="18"/>
      <c r="Z565" s="18"/>
      <c r="AA565" s="18" t="str">
        <f t="shared" si="156"/>
        <v/>
      </c>
      <c r="AB565" s="15" t="str">
        <f>IF($E565="","",IF($E565=$CL$6,"",IF($E565=$AG$6,LOOKUP($X565,$AF$7:$AF$25,$AG$7:$AG$25),IF($E565=$AH$6,LOOKUP($X565,$AF$7:$AF$25,$AH$7:$AH$25),IF($E565=$AI$6,LOOKUP($X565,$AF$7:$AF$25,$AI$7:$AI$25),IF($E565=$AJ$6,LOOKUP($X565,$AF$7:$AF$25,$AJ$7:$AJ$25),IF($E565=$BR$6,LOOKUP($X565,$AF$7:$AF$25,$BR$7:$BR$25),IF($E565=$BS$6,LOOKUP($X565,$AF$7:$AF$25,$BS$7:$BS$25),IF($E565=$BT$6,LOOKUP($X565,$AF$7:$AF$25,$BT$7:$BT$25),IF($E565=$BU$6,LOOKUP($X565,$AF$7:$AF$25,$BU$7:$BU$25),IF($E565=$BI$6,$BI$7,IF($E565=$AQ$6,LOOKUP($X565,$AF$7:$AF$25,$AQ$7:$AQ$25),IF($E565=$AR$6,LOOKUP($X565,$AF$7:$AF$25,$AR$7:$AR$25),IF($E565=$BV$6,LOOKUP($X565,$AF$7:$AF$25,$BV$7:$BV$25),IF($E565=$BW$6,LOOKUP($X565,$AF$7:$AF$25,$BW$7:$BW$25),IF($E565=$AU$6,LOOKUP($X565,$AF$7:$AF$25,$AU$7:$AU$25),IF($E565=$AV$6,LOOKUP($X565,$AF$7:$AF$25,$AV$7:$AV$25),IF($E565=$AK$6,LOOKUP($X565,$AF$7:$AF$25,$AK$7:$AK$25),IF($E565=$AL$6,LOOKUP($X565,$AF$7:$AF$25,$AL$7:$AL$25),IF($E565=$AM$6,LOOKUP($X565,$AF$7:$AF$25,$AM$7:$AM$25),IF($E565=$BJ$6,$BJ$7,IF($E565=#REF!,#REF!,IF($E565=$AN$6,$AN$7,IF($E565=$AW$6,LOOKUP($X565,$AF$7:$AF$25,$AW$7:$AW$25),IF($E565=$AX$6,LOOKUP($X565,$AF$7:$AF$25,$AX$7:$AX$25),IF($E565=$BD$6,$BD$7,IF($E565=$AY$6,LOOKUP($X565,$AF$7:$AF$25,$AY$7:$AY$25),IF($E565=$AZ$6,LOOKUP($X565,$AF$7:$AF$25,$AZ$7:$AZ$25),IF($E565=$BL$6,$BL$7,IF($E565=$AP$6,LOOKUP($X565,$AF$7:$AF$25,$AP$7:$AP$25),IF($E565=$BK$6,$BK$7,IF($E565=$CD$6,LOOKUP($X565,$AF$7:$AF$25,$CD$7:$CD$25),IF($E565=$BE$6,$BE$7,IF($E565=$BF$6,$BF$7,IF($E565=$BG$6,$BG$7,IF($E565=$CE$6,"based on duration",IF($E565=$CF$6,LOOKUP($X565,$AF$7:$AF$25,$CF$7:$CF$25),IF($E565=$CG$6,$CG$7,IF($E565=$CH$6,$CH$7,IF($E565=$CI$6,$CI$7,IF($E565=$BA$6,$BA$7,IF($E565=$BB$6,$BB$7,IF($E565=$BC$6,$BC$7,IF($E565=#REF!,#REF!,IF($E565=$CJ$6,$CJ$7,"TBD")))))))))))))))))))))))))))))))))))))))))))))</f>
        <v/>
      </c>
      <c r="AC565" s="15" t="str">
        <f t="shared" si="149"/>
        <v/>
      </c>
      <c r="AD565" s="15" t="str">
        <f>IF($G565="","",IF($G565=$CL$6,"",IF($G565=$AG$6,LOOKUP($Z565,$AF$7:$AF$25,$AG$7:$AG$25),IF($G565=$AH$6,LOOKUP($Z565,$AF$7:$AF$25,$AH$7:$AH$25),IF($G565=$AI$6,LOOKUP($Z565,$AF$7:$AF$25,$AI$7:$AI$25),IF($G565=$AJ$6,LOOKUP($Z565,$AF$7:$AF$25,$AJ$7:$AJ$25),IF($G565=$BR$6,LOOKUP($Z565,$AF$7:$AF$25,$BR$7:$BR$25),IF($G565=$BS$6,LOOKUP($Z565,$AF$7:$AF$25,$BS$7:$BS$25),IF($G565=$BT$6,LOOKUP($Z565,$AF$7:$AF$25,$BT$7:$BT$25),IF($G565=$BU$6,LOOKUP($Z565,$AF$7:$AF$25,$BU$7:$BU$25),IF($G565=$BI$6,$BI$7,IF($G565=$AQ$6,LOOKUP($Z565,$AF$7:$AF$25,$AQ$7:$AQ$25),IF($G565=$AR$6,LOOKUP($Z565,$AF$7:$AF$25,$AR$7:$AR$25),IF($G565=$BV$6,LOOKUP($Z565,$AF$7:$AF$25,$BV$7:$BV$25),IF($G565=$BW$6,LOOKUP($Z565,$AF$7:$AF$25,$BW$7:$BW$25),IF($G565=$AU$6,LOOKUP($Z565,$AF$7:$AF$25,$AU$7:$AU$25),IF($G565=$AV$6,LOOKUP($Z565,$AF$7:$AF$25,$AV$7:$AV$25),IF($G565=$AK$6,LOOKUP($Z565,$AF$7:$AF$25,$AK$7:$AK$25),IF($G565=$AL$6,LOOKUP($Z565,$AF$7:$AF$25,$AL$7:$AL$25),IF($G565=$AM$6,LOOKUP($Z565,$AF$7:$AF$25,$AM$7:$AM$25),IF($G565=$BJ$6,$BJ$7,IF($G565=#REF!,#REF!,IF($G565=$AN$6,$AN$7,IF($G565=$AW$6,LOOKUP($Z565,$AF$7:$AF$25,$AW$7:$AW$25),IF($G565=$AX$6,LOOKUP($Z565,$AF$7:$AF$25,$AX$7:$AX$25),IF($G565=$BD$6,$BD$7,IF($G565=$AY$6,LOOKUP($Z565,$AF$7:$AF$25,$AY$7:$AY$25),IF($G565=$AZ$6,LOOKUP($Z565,$AF$7:$AF$25,$AZ$7:$AZ$25),IF($G565=$BL$6,$BL$7,IF($G565=$AP$6,LOOKUP($Z565,$AF$7:$AF$25,$AP$7:$AP$25),IF($G565=$BK$6,$BK$7,IF($G565=$CD$6,LOOKUP($Z565,$AF$7:$AF$25,$CD$7:$CD$25),IF($G565=$BE$6,$BE$7,IF($G565=$BF$6,$BF$7,IF($G565=$BG$6,$BG$7,IF($G565=$CE$6,"based on duration",IF($G565=$CF$6,LOOKUP($Z565,$AF$7:$AF$25,$CF$7:$CF$25),IF($G565=$CG$6,$CG$7,IF($G565=$CH$6,$CH$7,IF($G565=$CI$6,$CI$7,IF($G565=$BA$6,$BA$7,IF($G565=$BB$6,$BB$7,IF($G565=$BC$6,$BC$7,IF($G565=#REF!,#REF!,IF($G565=$CJ$6,$CJ$7,"TBD")))))))))))))))))))))))))))))))))))))))))))))</f>
        <v/>
      </c>
      <c r="AE565" s="121"/>
      <c r="AF565" s="8"/>
      <c r="AG565" s="13"/>
      <c r="AH565" s="13"/>
      <c r="AI565" s="13"/>
      <c r="AJ565" s="13"/>
      <c r="AO565" s="13"/>
      <c r="BR565" s="13"/>
      <c r="BS565" s="122"/>
      <c r="BT565" s="122"/>
      <c r="BX565" s="13"/>
      <c r="BY565" s="122"/>
      <c r="BZ565" s="122"/>
      <c r="CO565" s="136"/>
      <c r="CP565" s="137"/>
    </row>
    <row r="566" spans="1:94" s="123" customFormat="1" x14ac:dyDescent="0.25">
      <c r="A566" s="118"/>
      <c r="B566" s="118"/>
      <c r="C566" s="118"/>
      <c r="D566" s="118"/>
      <c r="E566" s="118"/>
      <c r="F566" s="118"/>
      <c r="G566" s="118"/>
      <c r="H566" s="118"/>
      <c r="I566" s="18" t="str">
        <f t="shared" si="150"/>
        <v/>
      </c>
      <c r="J566" s="18" t="str">
        <f t="shared" si="151"/>
        <v/>
      </c>
      <c r="K566" s="118"/>
      <c r="L566" s="151"/>
      <c r="M566" s="151"/>
      <c r="N566" s="119"/>
      <c r="O566" s="120" t="str">
        <f t="shared" si="153"/>
        <v/>
      </c>
      <c r="P566" s="119"/>
      <c r="Q566" s="15" t="str">
        <f t="shared" si="154"/>
        <v/>
      </c>
      <c r="R566" s="15" t="str">
        <f>IF('2014 Quote Calculator'!$AB566="-","-",IF('2014 Quote Calculator'!$AB566="","",IF(OR('2014 Quote Calculator'!$E566=$CF$6,'2014 Quote Calculator'!$E566=$CG$6,'2014 Quote Calculator'!$E566=$CH$6,'2014 Quote Calculator'!$E566=$CI$6),'2014 Quote Calculator'!$AB566,(1-$L566)*'2014 Quote Calculator'!$AB566)))</f>
        <v/>
      </c>
      <c r="S566" s="15" t="str">
        <f t="shared" si="147"/>
        <v/>
      </c>
      <c r="T566" s="15" t="str">
        <f>IF('2014 Quote Calculator'!$AD566="-","-",IF('2014 Quote Calculator'!$AD566="","",IF(OR('2014 Quote Calculator'!$G566=$CF$6,'2014 Quote Calculator'!$G566=$CG$6,'2014 Quote Calculator'!$G566=$CH$6,'2014 Quote Calculator'!$G566=$CI$6),'2014 Quote Calculator'!$AD566,(1-$L566)*'2014 Quote Calculator'!$AD566)))</f>
        <v/>
      </c>
      <c r="U566" s="15" t="str">
        <f t="shared" si="155"/>
        <v/>
      </c>
      <c r="V566" s="119"/>
      <c r="W566" s="18" t="str">
        <f t="shared" si="152"/>
        <v/>
      </c>
      <c r="X566" s="18" t="str">
        <f t="shared" si="148"/>
        <v/>
      </c>
      <c r="Y566" s="18"/>
      <c r="Z566" s="18"/>
      <c r="AA566" s="18" t="str">
        <f t="shared" si="156"/>
        <v/>
      </c>
      <c r="AB566" s="15" t="str">
        <f>IF($E566="","",IF($E566=$CL$6,"",IF($E566=$AG$6,LOOKUP($X566,$AF$7:$AF$25,$AG$7:$AG$25),IF($E566=$AH$6,LOOKUP($X566,$AF$7:$AF$25,$AH$7:$AH$25),IF($E566=$AI$6,LOOKUP($X566,$AF$7:$AF$25,$AI$7:$AI$25),IF($E566=$AJ$6,LOOKUP($X566,$AF$7:$AF$25,$AJ$7:$AJ$25),IF($E566=$BR$6,LOOKUP($X566,$AF$7:$AF$25,$BR$7:$BR$25),IF($E566=$BS$6,LOOKUP($X566,$AF$7:$AF$25,$BS$7:$BS$25),IF($E566=$BT$6,LOOKUP($X566,$AF$7:$AF$25,$BT$7:$BT$25),IF($E566=$BU$6,LOOKUP($X566,$AF$7:$AF$25,$BU$7:$BU$25),IF($E566=$BI$6,$BI$7,IF($E566=$AQ$6,LOOKUP($X566,$AF$7:$AF$25,$AQ$7:$AQ$25),IF($E566=$AR$6,LOOKUP($X566,$AF$7:$AF$25,$AR$7:$AR$25),IF($E566=$BV$6,LOOKUP($X566,$AF$7:$AF$25,$BV$7:$BV$25),IF($E566=$BW$6,LOOKUP($X566,$AF$7:$AF$25,$BW$7:$BW$25),IF($E566=$AU$6,LOOKUP($X566,$AF$7:$AF$25,$AU$7:$AU$25),IF($E566=$AV$6,LOOKUP($X566,$AF$7:$AF$25,$AV$7:$AV$25),IF($E566=$AK$6,LOOKUP($X566,$AF$7:$AF$25,$AK$7:$AK$25),IF($E566=$AL$6,LOOKUP($X566,$AF$7:$AF$25,$AL$7:$AL$25),IF($E566=$AM$6,LOOKUP($X566,$AF$7:$AF$25,$AM$7:$AM$25),IF($E566=$BJ$6,$BJ$7,IF($E566=#REF!,#REF!,IF($E566=$AN$6,$AN$7,IF($E566=$AW$6,LOOKUP($X566,$AF$7:$AF$25,$AW$7:$AW$25),IF($E566=$AX$6,LOOKUP($X566,$AF$7:$AF$25,$AX$7:$AX$25),IF($E566=$BD$6,$BD$7,IF($E566=$AY$6,LOOKUP($X566,$AF$7:$AF$25,$AY$7:$AY$25),IF($E566=$AZ$6,LOOKUP($X566,$AF$7:$AF$25,$AZ$7:$AZ$25),IF($E566=$BL$6,$BL$7,IF($E566=$AP$6,LOOKUP($X566,$AF$7:$AF$25,$AP$7:$AP$25),IF($E566=$BK$6,$BK$7,IF($E566=$CD$6,LOOKUP($X566,$AF$7:$AF$25,$CD$7:$CD$25),IF($E566=$BE$6,$BE$7,IF($E566=$BF$6,$BF$7,IF($E566=$BG$6,$BG$7,IF($E566=$CE$6,"based on duration",IF($E566=$CF$6,LOOKUP($X566,$AF$7:$AF$25,$CF$7:$CF$25),IF($E566=$CG$6,$CG$7,IF($E566=$CH$6,$CH$7,IF($E566=$CI$6,$CI$7,IF($E566=$BA$6,$BA$7,IF($E566=$BB$6,$BB$7,IF($E566=$BC$6,$BC$7,IF($E566=#REF!,#REF!,IF($E566=$CJ$6,$CJ$7,"TBD")))))))))))))))))))))))))))))))))))))))))))))</f>
        <v/>
      </c>
      <c r="AC566" s="15" t="str">
        <f t="shared" si="149"/>
        <v/>
      </c>
      <c r="AD566" s="15" t="str">
        <f>IF($G566="","",IF($G566=$CL$6,"",IF($G566=$AG$6,LOOKUP($Z566,$AF$7:$AF$25,$AG$7:$AG$25),IF($G566=$AH$6,LOOKUP($Z566,$AF$7:$AF$25,$AH$7:$AH$25),IF($G566=$AI$6,LOOKUP($Z566,$AF$7:$AF$25,$AI$7:$AI$25),IF($G566=$AJ$6,LOOKUP($Z566,$AF$7:$AF$25,$AJ$7:$AJ$25),IF($G566=$BR$6,LOOKUP($Z566,$AF$7:$AF$25,$BR$7:$BR$25),IF($G566=$BS$6,LOOKUP($Z566,$AF$7:$AF$25,$BS$7:$BS$25),IF($G566=$BT$6,LOOKUP($Z566,$AF$7:$AF$25,$BT$7:$BT$25),IF($G566=$BU$6,LOOKUP($Z566,$AF$7:$AF$25,$BU$7:$BU$25),IF($G566=$BI$6,$BI$7,IF($G566=$AQ$6,LOOKUP($Z566,$AF$7:$AF$25,$AQ$7:$AQ$25),IF($G566=$AR$6,LOOKUP($Z566,$AF$7:$AF$25,$AR$7:$AR$25),IF($G566=$BV$6,LOOKUP($Z566,$AF$7:$AF$25,$BV$7:$BV$25),IF($G566=$BW$6,LOOKUP($Z566,$AF$7:$AF$25,$BW$7:$BW$25),IF($G566=$AU$6,LOOKUP($Z566,$AF$7:$AF$25,$AU$7:$AU$25),IF($G566=$AV$6,LOOKUP($Z566,$AF$7:$AF$25,$AV$7:$AV$25),IF($G566=$AK$6,LOOKUP($Z566,$AF$7:$AF$25,$AK$7:$AK$25),IF($G566=$AL$6,LOOKUP($Z566,$AF$7:$AF$25,$AL$7:$AL$25),IF($G566=$AM$6,LOOKUP($Z566,$AF$7:$AF$25,$AM$7:$AM$25),IF($G566=$BJ$6,$BJ$7,IF($G566=#REF!,#REF!,IF($G566=$AN$6,$AN$7,IF($G566=$AW$6,LOOKUP($Z566,$AF$7:$AF$25,$AW$7:$AW$25),IF($G566=$AX$6,LOOKUP($Z566,$AF$7:$AF$25,$AX$7:$AX$25),IF($G566=$BD$6,$BD$7,IF($G566=$AY$6,LOOKUP($Z566,$AF$7:$AF$25,$AY$7:$AY$25),IF($G566=$AZ$6,LOOKUP($Z566,$AF$7:$AF$25,$AZ$7:$AZ$25),IF($G566=$BL$6,$BL$7,IF($G566=$AP$6,LOOKUP($Z566,$AF$7:$AF$25,$AP$7:$AP$25),IF($G566=$BK$6,$BK$7,IF($G566=$CD$6,LOOKUP($Z566,$AF$7:$AF$25,$CD$7:$CD$25),IF($G566=$BE$6,$BE$7,IF($G566=$BF$6,$BF$7,IF($G566=$BG$6,$BG$7,IF($G566=$CE$6,"based on duration",IF($G566=$CF$6,LOOKUP($Z566,$AF$7:$AF$25,$CF$7:$CF$25),IF($G566=$CG$6,$CG$7,IF($G566=$CH$6,$CH$7,IF($G566=$CI$6,$CI$7,IF($G566=$BA$6,$BA$7,IF($G566=$BB$6,$BB$7,IF($G566=$BC$6,$BC$7,IF($G566=#REF!,#REF!,IF($G566=$CJ$6,$CJ$7,"TBD")))))))))))))))))))))))))))))))))))))))))))))</f>
        <v/>
      </c>
      <c r="AE566" s="121"/>
      <c r="AF566" s="8"/>
      <c r="AG566" s="13"/>
      <c r="AH566" s="13"/>
      <c r="AI566" s="13"/>
      <c r="AJ566" s="13"/>
      <c r="AO566" s="13"/>
      <c r="BR566" s="13"/>
      <c r="BS566" s="122"/>
      <c r="BT566" s="122"/>
      <c r="BX566" s="13"/>
      <c r="BY566" s="122"/>
      <c r="BZ566" s="122"/>
      <c r="CO566" s="136"/>
      <c r="CP566" s="137"/>
    </row>
    <row r="567" spans="1:94" s="123" customFormat="1" x14ac:dyDescent="0.25">
      <c r="A567" s="118"/>
      <c r="B567" s="118"/>
      <c r="C567" s="118"/>
      <c r="D567" s="118"/>
      <c r="E567" s="118"/>
      <c r="F567" s="118"/>
      <c r="G567" s="118"/>
      <c r="H567" s="118"/>
      <c r="I567" s="18" t="str">
        <f t="shared" si="150"/>
        <v/>
      </c>
      <c r="J567" s="18" t="str">
        <f t="shared" si="151"/>
        <v/>
      </c>
      <c r="K567" s="118"/>
      <c r="L567" s="151"/>
      <c r="M567" s="151"/>
      <c r="N567" s="119"/>
      <c r="O567" s="120" t="str">
        <f t="shared" si="153"/>
        <v/>
      </c>
      <c r="P567" s="119"/>
      <c r="Q567" s="15" t="str">
        <f t="shared" si="154"/>
        <v/>
      </c>
      <c r="R567" s="15" t="str">
        <f>IF('2014 Quote Calculator'!$AB567="-","-",IF('2014 Quote Calculator'!$AB567="","",IF(OR('2014 Quote Calculator'!$E567=$CF$6,'2014 Quote Calculator'!$E567=$CG$6,'2014 Quote Calculator'!$E567=$CH$6,'2014 Quote Calculator'!$E567=$CI$6),'2014 Quote Calculator'!$AB567,(1-$L567)*'2014 Quote Calculator'!$AB567)))</f>
        <v/>
      </c>
      <c r="S567" s="15" t="str">
        <f t="shared" si="147"/>
        <v/>
      </c>
      <c r="T567" s="15" t="str">
        <f>IF('2014 Quote Calculator'!$AD567="-","-",IF('2014 Quote Calculator'!$AD567="","",IF(OR('2014 Quote Calculator'!$G567=$CF$6,'2014 Quote Calculator'!$G567=$CG$6,'2014 Quote Calculator'!$G567=$CH$6,'2014 Quote Calculator'!$G567=$CI$6),'2014 Quote Calculator'!$AD567,(1-$L567)*'2014 Quote Calculator'!$AD567)))</f>
        <v/>
      </c>
      <c r="U567" s="15" t="str">
        <f t="shared" si="155"/>
        <v/>
      </c>
      <c r="V567" s="119"/>
      <c r="W567" s="18" t="str">
        <f t="shared" si="152"/>
        <v/>
      </c>
      <c r="X567" s="18" t="str">
        <f t="shared" si="148"/>
        <v/>
      </c>
      <c r="Y567" s="18"/>
      <c r="Z567" s="18"/>
      <c r="AA567" s="18" t="str">
        <f t="shared" si="156"/>
        <v/>
      </c>
      <c r="AB567" s="15" t="str">
        <f>IF($E567="","",IF($E567=$CL$6,"",IF($E567=$AG$6,LOOKUP($X567,$AF$7:$AF$25,$AG$7:$AG$25),IF($E567=$AH$6,LOOKUP($X567,$AF$7:$AF$25,$AH$7:$AH$25),IF($E567=$AI$6,LOOKUP($X567,$AF$7:$AF$25,$AI$7:$AI$25),IF($E567=$AJ$6,LOOKUP($X567,$AF$7:$AF$25,$AJ$7:$AJ$25),IF($E567=$BR$6,LOOKUP($X567,$AF$7:$AF$25,$BR$7:$BR$25),IF($E567=$BS$6,LOOKUP($X567,$AF$7:$AF$25,$BS$7:$BS$25),IF($E567=$BT$6,LOOKUP($X567,$AF$7:$AF$25,$BT$7:$BT$25),IF($E567=$BU$6,LOOKUP($X567,$AF$7:$AF$25,$BU$7:$BU$25),IF($E567=$BI$6,$BI$7,IF($E567=$AQ$6,LOOKUP($X567,$AF$7:$AF$25,$AQ$7:$AQ$25),IF($E567=$AR$6,LOOKUP($X567,$AF$7:$AF$25,$AR$7:$AR$25),IF($E567=$BV$6,LOOKUP($X567,$AF$7:$AF$25,$BV$7:$BV$25),IF($E567=$BW$6,LOOKUP($X567,$AF$7:$AF$25,$BW$7:$BW$25),IF($E567=$AU$6,LOOKUP($X567,$AF$7:$AF$25,$AU$7:$AU$25),IF($E567=$AV$6,LOOKUP($X567,$AF$7:$AF$25,$AV$7:$AV$25),IF($E567=$AK$6,LOOKUP($X567,$AF$7:$AF$25,$AK$7:$AK$25),IF($E567=$AL$6,LOOKUP($X567,$AF$7:$AF$25,$AL$7:$AL$25),IF($E567=$AM$6,LOOKUP($X567,$AF$7:$AF$25,$AM$7:$AM$25),IF($E567=$BJ$6,$BJ$7,IF($E567=#REF!,#REF!,IF($E567=$AN$6,$AN$7,IF($E567=$AW$6,LOOKUP($X567,$AF$7:$AF$25,$AW$7:$AW$25),IF($E567=$AX$6,LOOKUP($X567,$AF$7:$AF$25,$AX$7:$AX$25),IF($E567=$BD$6,$BD$7,IF($E567=$AY$6,LOOKUP($X567,$AF$7:$AF$25,$AY$7:$AY$25),IF($E567=$AZ$6,LOOKUP($X567,$AF$7:$AF$25,$AZ$7:$AZ$25),IF($E567=$BL$6,$BL$7,IF($E567=$AP$6,LOOKUP($X567,$AF$7:$AF$25,$AP$7:$AP$25),IF($E567=$BK$6,$BK$7,IF($E567=$CD$6,LOOKUP($X567,$AF$7:$AF$25,$CD$7:$CD$25),IF($E567=$BE$6,$BE$7,IF($E567=$BF$6,$BF$7,IF($E567=$BG$6,$BG$7,IF($E567=$CE$6,"based on duration",IF($E567=$CF$6,LOOKUP($X567,$AF$7:$AF$25,$CF$7:$CF$25),IF($E567=$CG$6,$CG$7,IF($E567=$CH$6,$CH$7,IF($E567=$CI$6,$CI$7,IF($E567=$BA$6,$BA$7,IF($E567=$BB$6,$BB$7,IF($E567=$BC$6,$BC$7,IF($E567=#REF!,#REF!,IF($E567=$CJ$6,$CJ$7,"TBD")))))))))))))))))))))))))))))))))))))))))))))</f>
        <v/>
      </c>
      <c r="AC567" s="15" t="str">
        <f t="shared" si="149"/>
        <v/>
      </c>
      <c r="AD567" s="15" t="str">
        <f>IF($G567="","",IF($G567=$CL$6,"",IF($G567=$AG$6,LOOKUP($Z567,$AF$7:$AF$25,$AG$7:$AG$25),IF($G567=$AH$6,LOOKUP($Z567,$AF$7:$AF$25,$AH$7:$AH$25),IF($G567=$AI$6,LOOKUP($Z567,$AF$7:$AF$25,$AI$7:$AI$25),IF($G567=$AJ$6,LOOKUP($Z567,$AF$7:$AF$25,$AJ$7:$AJ$25),IF($G567=$BR$6,LOOKUP($Z567,$AF$7:$AF$25,$BR$7:$BR$25),IF($G567=$BS$6,LOOKUP($Z567,$AF$7:$AF$25,$BS$7:$BS$25),IF($G567=$BT$6,LOOKUP($Z567,$AF$7:$AF$25,$BT$7:$BT$25),IF($G567=$BU$6,LOOKUP($Z567,$AF$7:$AF$25,$BU$7:$BU$25),IF($G567=$BI$6,$BI$7,IF($G567=$AQ$6,LOOKUP($Z567,$AF$7:$AF$25,$AQ$7:$AQ$25),IF($G567=$AR$6,LOOKUP($Z567,$AF$7:$AF$25,$AR$7:$AR$25),IF($G567=$BV$6,LOOKUP($Z567,$AF$7:$AF$25,$BV$7:$BV$25),IF($G567=$BW$6,LOOKUP($Z567,$AF$7:$AF$25,$BW$7:$BW$25),IF($G567=$AU$6,LOOKUP($Z567,$AF$7:$AF$25,$AU$7:$AU$25),IF($G567=$AV$6,LOOKUP($Z567,$AF$7:$AF$25,$AV$7:$AV$25),IF($G567=$AK$6,LOOKUP($Z567,$AF$7:$AF$25,$AK$7:$AK$25),IF($G567=$AL$6,LOOKUP($Z567,$AF$7:$AF$25,$AL$7:$AL$25),IF($G567=$AM$6,LOOKUP($Z567,$AF$7:$AF$25,$AM$7:$AM$25),IF($G567=$BJ$6,$BJ$7,IF($G567=#REF!,#REF!,IF($G567=$AN$6,$AN$7,IF($G567=$AW$6,LOOKUP($Z567,$AF$7:$AF$25,$AW$7:$AW$25),IF($G567=$AX$6,LOOKUP($Z567,$AF$7:$AF$25,$AX$7:$AX$25),IF($G567=$BD$6,$BD$7,IF($G567=$AY$6,LOOKUP($Z567,$AF$7:$AF$25,$AY$7:$AY$25),IF($G567=$AZ$6,LOOKUP($Z567,$AF$7:$AF$25,$AZ$7:$AZ$25),IF($G567=$BL$6,$BL$7,IF($G567=$AP$6,LOOKUP($Z567,$AF$7:$AF$25,$AP$7:$AP$25),IF($G567=$BK$6,$BK$7,IF($G567=$CD$6,LOOKUP($Z567,$AF$7:$AF$25,$CD$7:$CD$25),IF($G567=$BE$6,$BE$7,IF($G567=$BF$6,$BF$7,IF($G567=$BG$6,$BG$7,IF($G567=$CE$6,"based on duration",IF($G567=$CF$6,LOOKUP($Z567,$AF$7:$AF$25,$CF$7:$CF$25),IF($G567=$CG$6,$CG$7,IF($G567=$CH$6,$CH$7,IF($G567=$CI$6,$CI$7,IF($G567=$BA$6,$BA$7,IF($G567=$BB$6,$BB$7,IF($G567=$BC$6,$BC$7,IF($G567=#REF!,#REF!,IF($G567=$CJ$6,$CJ$7,"TBD")))))))))))))))))))))))))))))))))))))))))))))</f>
        <v/>
      </c>
      <c r="AE567" s="121"/>
      <c r="AF567" s="8"/>
      <c r="AG567" s="13"/>
      <c r="AH567" s="13"/>
      <c r="AI567" s="13"/>
      <c r="AJ567" s="13"/>
      <c r="AO567" s="13"/>
      <c r="BR567" s="13"/>
      <c r="BS567" s="122"/>
      <c r="BT567" s="122"/>
      <c r="BX567" s="13"/>
      <c r="BY567" s="122"/>
      <c r="BZ567" s="122"/>
      <c r="CO567" s="136"/>
      <c r="CP567" s="137"/>
    </row>
    <row r="568" spans="1:94" s="123" customFormat="1" x14ac:dyDescent="0.25">
      <c r="A568" s="118"/>
      <c r="B568" s="118"/>
      <c r="C568" s="118"/>
      <c r="D568" s="118"/>
      <c r="E568" s="118"/>
      <c r="F568" s="118"/>
      <c r="G568" s="118"/>
      <c r="H568" s="118"/>
      <c r="I568" s="18" t="str">
        <f t="shared" si="150"/>
        <v/>
      </c>
      <c r="J568" s="18" t="str">
        <f t="shared" si="151"/>
        <v/>
      </c>
      <c r="K568" s="118"/>
      <c r="L568" s="151"/>
      <c r="M568" s="151"/>
      <c r="N568" s="119"/>
      <c r="O568" s="120" t="str">
        <f t="shared" si="153"/>
        <v/>
      </c>
      <c r="P568" s="119"/>
      <c r="Q568" s="15" t="str">
        <f t="shared" si="154"/>
        <v/>
      </c>
      <c r="R568" s="15" t="str">
        <f>IF('2014 Quote Calculator'!$AB568="-","-",IF('2014 Quote Calculator'!$AB568="","",IF(OR('2014 Quote Calculator'!$E568=$CF$6,'2014 Quote Calculator'!$E568=$CG$6,'2014 Quote Calculator'!$E568=$CH$6,'2014 Quote Calculator'!$E568=$CI$6),'2014 Quote Calculator'!$AB568,(1-$L568)*'2014 Quote Calculator'!$AB568)))</f>
        <v/>
      </c>
      <c r="S568" s="15" t="str">
        <f t="shared" si="147"/>
        <v/>
      </c>
      <c r="T568" s="15" t="str">
        <f>IF('2014 Quote Calculator'!$AD568="-","-",IF('2014 Quote Calculator'!$AD568="","",IF(OR('2014 Quote Calculator'!$G568=$CF$6,'2014 Quote Calculator'!$G568=$CG$6,'2014 Quote Calculator'!$G568=$CH$6,'2014 Quote Calculator'!$G568=$CI$6),'2014 Quote Calculator'!$AD568,(1-$L568)*'2014 Quote Calculator'!$AD568)))</f>
        <v/>
      </c>
      <c r="U568" s="15" t="str">
        <f t="shared" si="155"/>
        <v/>
      </c>
      <c r="V568" s="119"/>
      <c r="W568" s="18" t="str">
        <f t="shared" si="152"/>
        <v/>
      </c>
      <c r="X568" s="18" t="str">
        <f t="shared" si="148"/>
        <v/>
      </c>
      <c r="Y568" s="18"/>
      <c r="Z568" s="18"/>
      <c r="AA568" s="18" t="str">
        <f t="shared" si="156"/>
        <v/>
      </c>
      <c r="AB568" s="15" t="str">
        <f>IF($E568="","",IF($E568=$CL$6,"",IF($E568=$AG$6,LOOKUP($X568,$AF$7:$AF$25,$AG$7:$AG$25),IF($E568=$AH$6,LOOKUP($X568,$AF$7:$AF$25,$AH$7:$AH$25),IF($E568=$AI$6,LOOKUP($X568,$AF$7:$AF$25,$AI$7:$AI$25),IF($E568=$AJ$6,LOOKUP($X568,$AF$7:$AF$25,$AJ$7:$AJ$25),IF($E568=$BR$6,LOOKUP($X568,$AF$7:$AF$25,$BR$7:$BR$25),IF($E568=$BS$6,LOOKUP($X568,$AF$7:$AF$25,$BS$7:$BS$25),IF($E568=$BT$6,LOOKUP($X568,$AF$7:$AF$25,$BT$7:$BT$25),IF($E568=$BU$6,LOOKUP($X568,$AF$7:$AF$25,$BU$7:$BU$25),IF($E568=$BI$6,$BI$7,IF($E568=$AQ$6,LOOKUP($X568,$AF$7:$AF$25,$AQ$7:$AQ$25),IF($E568=$AR$6,LOOKUP($X568,$AF$7:$AF$25,$AR$7:$AR$25),IF($E568=$BV$6,LOOKUP($X568,$AF$7:$AF$25,$BV$7:$BV$25),IF($E568=$BW$6,LOOKUP($X568,$AF$7:$AF$25,$BW$7:$BW$25),IF($E568=$AU$6,LOOKUP($X568,$AF$7:$AF$25,$AU$7:$AU$25),IF($E568=$AV$6,LOOKUP($X568,$AF$7:$AF$25,$AV$7:$AV$25),IF($E568=$AK$6,LOOKUP($X568,$AF$7:$AF$25,$AK$7:$AK$25),IF($E568=$AL$6,LOOKUP($X568,$AF$7:$AF$25,$AL$7:$AL$25),IF($E568=$AM$6,LOOKUP($X568,$AF$7:$AF$25,$AM$7:$AM$25),IF($E568=$BJ$6,$BJ$7,IF($E568=#REF!,#REF!,IF($E568=$AN$6,$AN$7,IF($E568=$AW$6,LOOKUP($X568,$AF$7:$AF$25,$AW$7:$AW$25),IF($E568=$AX$6,LOOKUP($X568,$AF$7:$AF$25,$AX$7:$AX$25),IF($E568=$BD$6,$BD$7,IF($E568=$AY$6,LOOKUP($X568,$AF$7:$AF$25,$AY$7:$AY$25),IF($E568=$AZ$6,LOOKUP($X568,$AF$7:$AF$25,$AZ$7:$AZ$25),IF($E568=$BL$6,$BL$7,IF($E568=$AP$6,LOOKUP($X568,$AF$7:$AF$25,$AP$7:$AP$25),IF($E568=$BK$6,$BK$7,IF($E568=$CD$6,LOOKUP($X568,$AF$7:$AF$25,$CD$7:$CD$25),IF($E568=$BE$6,$BE$7,IF($E568=$BF$6,$BF$7,IF($E568=$BG$6,$BG$7,IF($E568=$CE$6,"based on duration",IF($E568=$CF$6,LOOKUP($X568,$AF$7:$AF$25,$CF$7:$CF$25),IF($E568=$CG$6,$CG$7,IF($E568=$CH$6,$CH$7,IF($E568=$CI$6,$CI$7,IF($E568=$BA$6,$BA$7,IF($E568=$BB$6,$BB$7,IF($E568=$BC$6,$BC$7,IF($E568=#REF!,#REF!,IF($E568=$CJ$6,$CJ$7,"TBD")))))))))))))))))))))))))))))))))))))))))))))</f>
        <v/>
      </c>
      <c r="AC568" s="15" t="str">
        <f t="shared" si="149"/>
        <v/>
      </c>
      <c r="AD568" s="15" t="str">
        <f>IF($G568="","",IF($G568=$CL$6,"",IF($G568=$AG$6,LOOKUP($Z568,$AF$7:$AF$25,$AG$7:$AG$25),IF($G568=$AH$6,LOOKUP($Z568,$AF$7:$AF$25,$AH$7:$AH$25),IF($G568=$AI$6,LOOKUP($Z568,$AF$7:$AF$25,$AI$7:$AI$25),IF($G568=$AJ$6,LOOKUP($Z568,$AF$7:$AF$25,$AJ$7:$AJ$25),IF($G568=$BR$6,LOOKUP($Z568,$AF$7:$AF$25,$BR$7:$BR$25),IF($G568=$BS$6,LOOKUP($Z568,$AF$7:$AF$25,$BS$7:$BS$25),IF($G568=$BT$6,LOOKUP($Z568,$AF$7:$AF$25,$BT$7:$BT$25),IF($G568=$BU$6,LOOKUP($Z568,$AF$7:$AF$25,$BU$7:$BU$25),IF($G568=$BI$6,$BI$7,IF($G568=$AQ$6,LOOKUP($Z568,$AF$7:$AF$25,$AQ$7:$AQ$25),IF($G568=$AR$6,LOOKUP($Z568,$AF$7:$AF$25,$AR$7:$AR$25),IF($G568=$BV$6,LOOKUP($Z568,$AF$7:$AF$25,$BV$7:$BV$25),IF($G568=$BW$6,LOOKUP($Z568,$AF$7:$AF$25,$BW$7:$BW$25),IF($G568=$AU$6,LOOKUP($Z568,$AF$7:$AF$25,$AU$7:$AU$25),IF($G568=$AV$6,LOOKUP($Z568,$AF$7:$AF$25,$AV$7:$AV$25),IF($G568=$AK$6,LOOKUP($Z568,$AF$7:$AF$25,$AK$7:$AK$25),IF($G568=$AL$6,LOOKUP($Z568,$AF$7:$AF$25,$AL$7:$AL$25),IF($G568=$AM$6,LOOKUP($Z568,$AF$7:$AF$25,$AM$7:$AM$25),IF($G568=$BJ$6,$BJ$7,IF($G568=#REF!,#REF!,IF($G568=$AN$6,$AN$7,IF($G568=$AW$6,LOOKUP($Z568,$AF$7:$AF$25,$AW$7:$AW$25),IF($G568=$AX$6,LOOKUP($Z568,$AF$7:$AF$25,$AX$7:$AX$25),IF($G568=$BD$6,$BD$7,IF($G568=$AY$6,LOOKUP($Z568,$AF$7:$AF$25,$AY$7:$AY$25),IF($G568=$AZ$6,LOOKUP($Z568,$AF$7:$AF$25,$AZ$7:$AZ$25),IF($G568=$BL$6,$BL$7,IF($G568=$AP$6,LOOKUP($Z568,$AF$7:$AF$25,$AP$7:$AP$25),IF($G568=$BK$6,$BK$7,IF($G568=$CD$6,LOOKUP($Z568,$AF$7:$AF$25,$CD$7:$CD$25),IF($G568=$BE$6,$BE$7,IF($G568=$BF$6,$BF$7,IF($G568=$BG$6,$BG$7,IF($G568=$CE$6,"based on duration",IF($G568=$CF$6,LOOKUP($Z568,$AF$7:$AF$25,$CF$7:$CF$25),IF($G568=$CG$6,$CG$7,IF($G568=$CH$6,$CH$7,IF($G568=$CI$6,$CI$7,IF($G568=$BA$6,$BA$7,IF($G568=$BB$6,$BB$7,IF($G568=$BC$6,$BC$7,IF($G568=#REF!,#REF!,IF($G568=$CJ$6,$CJ$7,"TBD")))))))))))))))))))))))))))))))))))))))))))))</f>
        <v/>
      </c>
      <c r="AE568" s="121"/>
      <c r="AF568" s="8"/>
      <c r="AG568" s="13"/>
      <c r="AH568" s="13"/>
      <c r="AI568" s="13"/>
      <c r="AJ568" s="13"/>
      <c r="AO568" s="13"/>
      <c r="BR568" s="13"/>
      <c r="BS568" s="122"/>
      <c r="BT568" s="122"/>
      <c r="BX568" s="13"/>
      <c r="BY568" s="122"/>
      <c r="BZ568" s="122"/>
      <c r="CO568" s="136"/>
      <c r="CP568" s="137"/>
    </row>
    <row r="569" spans="1:94" s="123" customFormat="1" x14ac:dyDescent="0.25">
      <c r="A569" s="118"/>
      <c r="B569" s="118"/>
      <c r="C569" s="118"/>
      <c r="D569" s="118"/>
      <c r="E569" s="118"/>
      <c r="F569" s="118"/>
      <c r="G569" s="118"/>
      <c r="H569" s="118"/>
      <c r="I569" s="18" t="str">
        <f t="shared" si="150"/>
        <v/>
      </c>
      <c r="J569" s="18" t="str">
        <f t="shared" si="151"/>
        <v/>
      </c>
      <c r="K569" s="118"/>
      <c r="L569" s="151"/>
      <c r="M569" s="151"/>
      <c r="N569" s="119"/>
      <c r="O569" s="120" t="str">
        <f t="shared" si="153"/>
        <v/>
      </c>
      <c r="P569" s="119"/>
      <c r="Q569" s="15" t="str">
        <f t="shared" si="154"/>
        <v/>
      </c>
      <c r="R569" s="15" t="str">
        <f>IF('2014 Quote Calculator'!$AB569="-","-",IF('2014 Quote Calculator'!$AB569="","",IF(OR('2014 Quote Calculator'!$E569=$CF$6,'2014 Quote Calculator'!$E569=$CG$6,'2014 Quote Calculator'!$E569=$CH$6,'2014 Quote Calculator'!$E569=$CI$6),'2014 Quote Calculator'!$AB569,(1-$L569)*'2014 Quote Calculator'!$AB569)))</f>
        <v/>
      </c>
      <c r="S569" s="15" t="str">
        <f t="shared" si="147"/>
        <v/>
      </c>
      <c r="T569" s="15" t="str">
        <f>IF('2014 Quote Calculator'!$AD569="-","-",IF('2014 Quote Calculator'!$AD569="","",IF(OR('2014 Quote Calculator'!$G569=$CF$6,'2014 Quote Calculator'!$G569=$CG$6,'2014 Quote Calculator'!$G569=$CH$6,'2014 Quote Calculator'!$G569=$CI$6),'2014 Quote Calculator'!$AD569,(1-$L569)*'2014 Quote Calculator'!$AD569)))</f>
        <v/>
      </c>
      <c r="U569" s="15" t="str">
        <f t="shared" si="155"/>
        <v/>
      </c>
      <c r="V569" s="119"/>
      <c r="W569" s="18" t="str">
        <f t="shared" si="152"/>
        <v/>
      </c>
      <c r="X569" s="18" t="str">
        <f t="shared" si="148"/>
        <v/>
      </c>
      <c r="Y569" s="18"/>
      <c r="Z569" s="18"/>
      <c r="AA569" s="18" t="str">
        <f t="shared" si="156"/>
        <v/>
      </c>
      <c r="AB569" s="15" t="str">
        <f>IF($E569="","",IF($E569=$CL$6,"",IF($E569=$AG$6,LOOKUP($X569,$AF$7:$AF$25,$AG$7:$AG$25),IF($E569=$AH$6,LOOKUP($X569,$AF$7:$AF$25,$AH$7:$AH$25),IF($E569=$AI$6,LOOKUP($X569,$AF$7:$AF$25,$AI$7:$AI$25),IF($E569=$AJ$6,LOOKUP($X569,$AF$7:$AF$25,$AJ$7:$AJ$25),IF($E569=$BR$6,LOOKUP($X569,$AF$7:$AF$25,$BR$7:$BR$25),IF($E569=$BS$6,LOOKUP($X569,$AF$7:$AF$25,$BS$7:$BS$25),IF($E569=$BT$6,LOOKUP($X569,$AF$7:$AF$25,$BT$7:$BT$25),IF($E569=$BU$6,LOOKUP($X569,$AF$7:$AF$25,$BU$7:$BU$25),IF($E569=$BI$6,$BI$7,IF($E569=$AQ$6,LOOKUP($X569,$AF$7:$AF$25,$AQ$7:$AQ$25),IF($E569=$AR$6,LOOKUP($X569,$AF$7:$AF$25,$AR$7:$AR$25),IF($E569=$BV$6,LOOKUP($X569,$AF$7:$AF$25,$BV$7:$BV$25),IF($E569=$BW$6,LOOKUP($X569,$AF$7:$AF$25,$BW$7:$BW$25),IF($E569=$AU$6,LOOKUP($X569,$AF$7:$AF$25,$AU$7:$AU$25),IF($E569=$AV$6,LOOKUP($X569,$AF$7:$AF$25,$AV$7:$AV$25),IF($E569=$AK$6,LOOKUP($X569,$AF$7:$AF$25,$AK$7:$AK$25),IF($E569=$AL$6,LOOKUP($X569,$AF$7:$AF$25,$AL$7:$AL$25),IF($E569=$AM$6,LOOKUP($X569,$AF$7:$AF$25,$AM$7:$AM$25),IF($E569=$BJ$6,$BJ$7,IF($E569=#REF!,#REF!,IF($E569=$AN$6,$AN$7,IF($E569=$AW$6,LOOKUP($X569,$AF$7:$AF$25,$AW$7:$AW$25),IF($E569=$AX$6,LOOKUP($X569,$AF$7:$AF$25,$AX$7:$AX$25),IF($E569=$BD$6,$BD$7,IF($E569=$AY$6,LOOKUP($X569,$AF$7:$AF$25,$AY$7:$AY$25),IF($E569=$AZ$6,LOOKUP($X569,$AF$7:$AF$25,$AZ$7:$AZ$25),IF($E569=$BL$6,$BL$7,IF($E569=$AP$6,LOOKUP($X569,$AF$7:$AF$25,$AP$7:$AP$25),IF($E569=$BK$6,$BK$7,IF($E569=$CD$6,LOOKUP($X569,$AF$7:$AF$25,$CD$7:$CD$25),IF($E569=$BE$6,$BE$7,IF($E569=$BF$6,$BF$7,IF($E569=$BG$6,$BG$7,IF($E569=$CE$6,"based on duration",IF($E569=$CF$6,LOOKUP($X569,$AF$7:$AF$25,$CF$7:$CF$25),IF($E569=$CG$6,$CG$7,IF($E569=$CH$6,$CH$7,IF($E569=$CI$6,$CI$7,IF($E569=$BA$6,$BA$7,IF($E569=$BB$6,$BB$7,IF($E569=$BC$6,$BC$7,IF($E569=#REF!,#REF!,IF($E569=$CJ$6,$CJ$7,"TBD")))))))))))))))))))))))))))))))))))))))))))))</f>
        <v/>
      </c>
      <c r="AC569" s="15" t="str">
        <f t="shared" si="149"/>
        <v/>
      </c>
      <c r="AD569" s="15" t="str">
        <f>IF($G569="","",IF($G569=$CL$6,"",IF($G569=$AG$6,LOOKUP($Z569,$AF$7:$AF$25,$AG$7:$AG$25),IF($G569=$AH$6,LOOKUP($Z569,$AF$7:$AF$25,$AH$7:$AH$25),IF($G569=$AI$6,LOOKUP($Z569,$AF$7:$AF$25,$AI$7:$AI$25),IF($G569=$AJ$6,LOOKUP($Z569,$AF$7:$AF$25,$AJ$7:$AJ$25),IF($G569=$BR$6,LOOKUP($Z569,$AF$7:$AF$25,$BR$7:$BR$25),IF($G569=$BS$6,LOOKUP($Z569,$AF$7:$AF$25,$BS$7:$BS$25),IF($G569=$BT$6,LOOKUP($Z569,$AF$7:$AF$25,$BT$7:$BT$25),IF($G569=$BU$6,LOOKUP($Z569,$AF$7:$AF$25,$BU$7:$BU$25),IF($G569=$BI$6,$BI$7,IF($G569=$AQ$6,LOOKUP($Z569,$AF$7:$AF$25,$AQ$7:$AQ$25),IF($G569=$AR$6,LOOKUP($Z569,$AF$7:$AF$25,$AR$7:$AR$25),IF($G569=$BV$6,LOOKUP($Z569,$AF$7:$AF$25,$BV$7:$BV$25),IF($G569=$BW$6,LOOKUP($Z569,$AF$7:$AF$25,$BW$7:$BW$25),IF($G569=$AU$6,LOOKUP($Z569,$AF$7:$AF$25,$AU$7:$AU$25),IF($G569=$AV$6,LOOKUP($Z569,$AF$7:$AF$25,$AV$7:$AV$25),IF($G569=$AK$6,LOOKUP($Z569,$AF$7:$AF$25,$AK$7:$AK$25),IF($G569=$AL$6,LOOKUP($Z569,$AF$7:$AF$25,$AL$7:$AL$25),IF($G569=$AM$6,LOOKUP($Z569,$AF$7:$AF$25,$AM$7:$AM$25),IF($G569=$BJ$6,$BJ$7,IF($G569=#REF!,#REF!,IF($G569=$AN$6,$AN$7,IF($G569=$AW$6,LOOKUP($Z569,$AF$7:$AF$25,$AW$7:$AW$25),IF($G569=$AX$6,LOOKUP($Z569,$AF$7:$AF$25,$AX$7:$AX$25),IF($G569=$BD$6,$BD$7,IF($G569=$AY$6,LOOKUP($Z569,$AF$7:$AF$25,$AY$7:$AY$25),IF($G569=$AZ$6,LOOKUP($Z569,$AF$7:$AF$25,$AZ$7:$AZ$25),IF($G569=$BL$6,$BL$7,IF($G569=$AP$6,LOOKUP($Z569,$AF$7:$AF$25,$AP$7:$AP$25),IF($G569=$BK$6,$BK$7,IF($G569=$CD$6,LOOKUP($Z569,$AF$7:$AF$25,$CD$7:$CD$25),IF($G569=$BE$6,$BE$7,IF($G569=$BF$6,$BF$7,IF($G569=$BG$6,$BG$7,IF($G569=$CE$6,"based on duration",IF($G569=$CF$6,LOOKUP($Z569,$AF$7:$AF$25,$CF$7:$CF$25),IF($G569=$CG$6,$CG$7,IF($G569=$CH$6,$CH$7,IF($G569=$CI$6,$CI$7,IF($G569=$BA$6,$BA$7,IF($G569=$BB$6,$BB$7,IF($G569=$BC$6,$BC$7,IF($G569=#REF!,#REF!,IF($G569=$CJ$6,$CJ$7,"TBD")))))))))))))))))))))))))))))))))))))))))))))</f>
        <v/>
      </c>
      <c r="AE569" s="121"/>
      <c r="AF569" s="8"/>
      <c r="AG569" s="13"/>
      <c r="AH569" s="13"/>
      <c r="AI569" s="13"/>
      <c r="AJ569" s="13"/>
      <c r="AO569" s="13"/>
      <c r="BR569" s="13"/>
      <c r="BS569" s="122"/>
      <c r="BT569" s="122"/>
      <c r="BX569" s="13"/>
      <c r="BY569" s="122"/>
      <c r="BZ569" s="122"/>
      <c r="CO569" s="136"/>
      <c r="CP569" s="137"/>
    </row>
    <row r="570" spans="1:94" s="123" customFormat="1" x14ac:dyDescent="0.25">
      <c r="A570" s="118"/>
      <c r="B570" s="118"/>
      <c r="C570" s="118"/>
      <c r="D570" s="118"/>
      <c r="E570" s="118"/>
      <c r="F570" s="118"/>
      <c r="G570" s="118"/>
      <c r="H570" s="118"/>
      <c r="I570" s="18" t="str">
        <f t="shared" si="150"/>
        <v/>
      </c>
      <c r="J570" s="18" t="str">
        <f t="shared" si="151"/>
        <v/>
      </c>
      <c r="K570" s="118"/>
      <c r="L570" s="151"/>
      <c r="M570" s="151"/>
      <c r="N570" s="119"/>
      <c r="O570" s="120" t="str">
        <f t="shared" si="153"/>
        <v/>
      </c>
      <c r="P570" s="119"/>
      <c r="Q570" s="15" t="str">
        <f t="shared" si="154"/>
        <v/>
      </c>
      <c r="R570" s="15" t="str">
        <f>IF('2014 Quote Calculator'!$AB570="-","-",IF('2014 Quote Calculator'!$AB570="","",IF(OR('2014 Quote Calculator'!$E570=$CF$6,'2014 Quote Calculator'!$E570=$CG$6,'2014 Quote Calculator'!$E570=$CH$6,'2014 Quote Calculator'!$E570=$CI$6),'2014 Quote Calculator'!$AB570,(1-$L570)*'2014 Quote Calculator'!$AB570)))</f>
        <v/>
      </c>
      <c r="S570" s="15" t="str">
        <f t="shared" si="147"/>
        <v/>
      </c>
      <c r="T570" s="15" t="str">
        <f>IF('2014 Quote Calculator'!$AD570="-","-",IF('2014 Quote Calculator'!$AD570="","",IF(OR('2014 Quote Calculator'!$G570=$CF$6,'2014 Quote Calculator'!$G570=$CG$6,'2014 Quote Calculator'!$G570=$CH$6,'2014 Quote Calculator'!$G570=$CI$6),'2014 Quote Calculator'!$AD570,(1-$L570)*'2014 Quote Calculator'!$AD570)))</f>
        <v/>
      </c>
      <c r="U570" s="15" t="str">
        <f t="shared" si="155"/>
        <v/>
      </c>
      <c r="V570" s="119"/>
      <c r="W570" s="18" t="str">
        <f t="shared" si="152"/>
        <v/>
      </c>
      <c r="X570" s="18" t="str">
        <f t="shared" si="148"/>
        <v/>
      </c>
      <c r="Y570" s="18"/>
      <c r="Z570" s="18"/>
      <c r="AA570" s="18" t="str">
        <f t="shared" si="156"/>
        <v/>
      </c>
      <c r="AB570" s="15" t="str">
        <f>IF($E570="","",IF($E570=$CL$6,"",IF($E570=$AG$6,LOOKUP($X570,$AF$7:$AF$25,$AG$7:$AG$25),IF($E570=$AH$6,LOOKUP($X570,$AF$7:$AF$25,$AH$7:$AH$25),IF($E570=$AI$6,LOOKUP($X570,$AF$7:$AF$25,$AI$7:$AI$25),IF($E570=$AJ$6,LOOKUP($X570,$AF$7:$AF$25,$AJ$7:$AJ$25),IF($E570=$BR$6,LOOKUP($X570,$AF$7:$AF$25,$BR$7:$BR$25),IF($E570=$BS$6,LOOKUP($X570,$AF$7:$AF$25,$BS$7:$BS$25),IF($E570=$BT$6,LOOKUP($X570,$AF$7:$AF$25,$BT$7:$BT$25),IF($E570=$BU$6,LOOKUP($X570,$AF$7:$AF$25,$BU$7:$BU$25),IF($E570=$BI$6,$BI$7,IF($E570=$AQ$6,LOOKUP($X570,$AF$7:$AF$25,$AQ$7:$AQ$25),IF($E570=$AR$6,LOOKUP($X570,$AF$7:$AF$25,$AR$7:$AR$25),IF($E570=$BV$6,LOOKUP($X570,$AF$7:$AF$25,$BV$7:$BV$25),IF($E570=$BW$6,LOOKUP($X570,$AF$7:$AF$25,$BW$7:$BW$25),IF($E570=$AU$6,LOOKUP($X570,$AF$7:$AF$25,$AU$7:$AU$25),IF($E570=$AV$6,LOOKUP($X570,$AF$7:$AF$25,$AV$7:$AV$25),IF($E570=$AK$6,LOOKUP($X570,$AF$7:$AF$25,$AK$7:$AK$25),IF($E570=$AL$6,LOOKUP($X570,$AF$7:$AF$25,$AL$7:$AL$25),IF($E570=$AM$6,LOOKUP($X570,$AF$7:$AF$25,$AM$7:$AM$25),IF($E570=$BJ$6,$BJ$7,IF($E570=#REF!,#REF!,IF($E570=$AN$6,$AN$7,IF($E570=$AW$6,LOOKUP($X570,$AF$7:$AF$25,$AW$7:$AW$25),IF($E570=$AX$6,LOOKUP($X570,$AF$7:$AF$25,$AX$7:$AX$25),IF($E570=$BD$6,$BD$7,IF($E570=$AY$6,LOOKUP($X570,$AF$7:$AF$25,$AY$7:$AY$25),IF($E570=$AZ$6,LOOKUP($X570,$AF$7:$AF$25,$AZ$7:$AZ$25),IF($E570=$BL$6,$BL$7,IF($E570=$AP$6,LOOKUP($X570,$AF$7:$AF$25,$AP$7:$AP$25),IF($E570=$BK$6,$BK$7,IF($E570=$CD$6,LOOKUP($X570,$AF$7:$AF$25,$CD$7:$CD$25),IF($E570=$BE$6,$BE$7,IF($E570=$BF$6,$BF$7,IF($E570=$BG$6,$BG$7,IF($E570=$CE$6,"based on duration",IF($E570=$CF$6,LOOKUP($X570,$AF$7:$AF$25,$CF$7:$CF$25),IF($E570=$CG$6,$CG$7,IF($E570=$CH$6,$CH$7,IF($E570=$CI$6,$CI$7,IF($E570=$BA$6,$BA$7,IF($E570=$BB$6,$BB$7,IF($E570=$BC$6,$BC$7,IF($E570=#REF!,#REF!,IF($E570=$CJ$6,$CJ$7,"TBD")))))))))))))))))))))))))))))))))))))))))))))</f>
        <v/>
      </c>
      <c r="AC570" s="15" t="str">
        <f t="shared" si="149"/>
        <v/>
      </c>
      <c r="AD570" s="15" t="str">
        <f>IF($G570="","",IF($G570=$CL$6,"",IF($G570=$AG$6,LOOKUP($Z570,$AF$7:$AF$25,$AG$7:$AG$25),IF($G570=$AH$6,LOOKUP($Z570,$AF$7:$AF$25,$AH$7:$AH$25),IF($G570=$AI$6,LOOKUP($Z570,$AF$7:$AF$25,$AI$7:$AI$25),IF($G570=$AJ$6,LOOKUP($Z570,$AF$7:$AF$25,$AJ$7:$AJ$25),IF($G570=$BR$6,LOOKUP($Z570,$AF$7:$AF$25,$BR$7:$BR$25),IF($G570=$BS$6,LOOKUP($Z570,$AF$7:$AF$25,$BS$7:$BS$25),IF($G570=$BT$6,LOOKUP($Z570,$AF$7:$AF$25,$BT$7:$BT$25),IF($G570=$BU$6,LOOKUP($Z570,$AF$7:$AF$25,$BU$7:$BU$25),IF($G570=$BI$6,$BI$7,IF($G570=$AQ$6,LOOKUP($Z570,$AF$7:$AF$25,$AQ$7:$AQ$25),IF($G570=$AR$6,LOOKUP($Z570,$AF$7:$AF$25,$AR$7:$AR$25),IF($G570=$BV$6,LOOKUP($Z570,$AF$7:$AF$25,$BV$7:$BV$25),IF($G570=$BW$6,LOOKUP($Z570,$AF$7:$AF$25,$BW$7:$BW$25),IF($G570=$AU$6,LOOKUP($Z570,$AF$7:$AF$25,$AU$7:$AU$25),IF($G570=$AV$6,LOOKUP($Z570,$AF$7:$AF$25,$AV$7:$AV$25),IF($G570=$AK$6,LOOKUP($Z570,$AF$7:$AF$25,$AK$7:$AK$25),IF($G570=$AL$6,LOOKUP($Z570,$AF$7:$AF$25,$AL$7:$AL$25),IF($G570=$AM$6,LOOKUP($Z570,$AF$7:$AF$25,$AM$7:$AM$25),IF($G570=$BJ$6,$BJ$7,IF($G570=#REF!,#REF!,IF($G570=$AN$6,$AN$7,IF($G570=$AW$6,LOOKUP($Z570,$AF$7:$AF$25,$AW$7:$AW$25),IF($G570=$AX$6,LOOKUP($Z570,$AF$7:$AF$25,$AX$7:$AX$25),IF($G570=$BD$6,$BD$7,IF($G570=$AY$6,LOOKUP($Z570,$AF$7:$AF$25,$AY$7:$AY$25),IF($G570=$AZ$6,LOOKUP($Z570,$AF$7:$AF$25,$AZ$7:$AZ$25),IF($G570=$BL$6,$BL$7,IF($G570=$AP$6,LOOKUP($Z570,$AF$7:$AF$25,$AP$7:$AP$25),IF($G570=$BK$6,$BK$7,IF($G570=$CD$6,LOOKUP($Z570,$AF$7:$AF$25,$CD$7:$CD$25),IF($G570=$BE$6,$BE$7,IF($G570=$BF$6,$BF$7,IF($G570=$BG$6,$BG$7,IF($G570=$CE$6,"based on duration",IF($G570=$CF$6,LOOKUP($Z570,$AF$7:$AF$25,$CF$7:$CF$25),IF($G570=$CG$6,$CG$7,IF($G570=$CH$6,$CH$7,IF($G570=$CI$6,$CI$7,IF($G570=$BA$6,$BA$7,IF($G570=$BB$6,$BB$7,IF($G570=$BC$6,$BC$7,IF($G570=#REF!,#REF!,IF($G570=$CJ$6,$CJ$7,"TBD")))))))))))))))))))))))))))))))))))))))))))))</f>
        <v/>
      </c>
      <c r="AE570" s="121"/>
      <c r="AF570" s="8"/>
      <c r="AG570" s="13"/>
      <c r="AH570" s="13"/>
      <c r="AI570" s="13"/>
      <c r="AJ570" s="13"/>
      <c r="AO570" s="13"/>
      <c r="BR570" s="13"/>
      <c r="BS570" s="122"/>
      <c r="BT570" s="122"/>
      <c r="BX570" s="13"/>
      <c r="BY570" s="122"/>
      <c r="BZ570" s="122"/>
      <c r="CO570" s="136"/>
      <c r="CP570" s="137"/>
    </row>
    <row r="571" spans="1:94" s="123" customFormat="1" x14ac:dyDescent="0.25">
      <c r="A571" s="118"/>
      <c r="B571" s="118"/>
      <c r="C571" s="118"/>
      <c r="D571" s="118"/>
      <c r="E571" s="118"/>
      <c r="F571" s="118"/>
      <c r="G571" s="118"/>
      <c r="H571" s="118"/>
      <c r="I571" s="18" t="str">
        <f t="shared" si="150"/>
        <v/>
      </c>
      <c r="J571" s="18" t="str">
        <f t="shared" si="151"/>
        <v/>
      </c>
      <c r="K571" s="118"/>
      <c r="L571" s="151"/>
      <c r="M571" s="151"/>
      <c r="N571" s="119"/>
      <c r="O571" s="120" t="str">
        <f t="shared" si="153"/>
        <v/>
      </c>
      <c r="P571" s="119"/>
      <c r="Q571" s="15" t="str">
        <f t="shared" si="154"/>
        <v/>
      </c>
      <c r="R571" s="15" t="str">
        <f>IF('2014 Quote Calculator'!$AB571="-","-",IF('2014 Quote Calculator'!$AB571="","",IF(OR('2014 Quote Calculator'!$E571=$CF$6,'2014 Quote Calculator'!$E571=$CG$6,'2014 Quote Calculator'!$E571=$CH$6,'2014 Quote Calculator'!$E571=$CI$6),'2014 Quote Calculator'!$AB571,(1-$L571)*'2014 Quote Calculator'!$AB571)))</f>
        <v/>
      </c>
      <c r="S571" s="15" t="str">
        <f t="shared" si="147"/>
        <v/>
      </c>
      <c r="T571" s="15" t="str">
        <f>IF('2014 Quote Calculator'!$AD571="-","-",IF('2014 Quote Calculator'!$AD571="","",IF(OR('2014 Quote Calculator'!$G571=$CF$6,'2014 Quote Calculator'!$G571=$CG$6,'2014 Quote Calculator'!$G571=$CH$6,'2014 Quote Calculator'!$G571=$CI$6),'2014 Quote Calculator'!$AD571,(1-$L571)*'2014 Quote Calculator'!$AD571)))</f>
        <v/>
      </c>
      <c r="U571" s="15" t="str">
        <f t="shared" si="155"/>
        <v/>
      </c>
      <c r="V571" s="119"/>
      <c r="W571" s="18" t="str">
        <f t="shared" si="152"/>
        <v/>
      </c>
      <c r="X571" s="18" t="str">
        <f t="shared" si="148"/>
        <v/>
      </c>
      <c r="Y571" s="18"/>
      <c r="Z571" s="18"/>
      <c r="AA571" s="18" t="str">
        <f t="shared" si="156"/>
        <v/>
      </c>
      <c r="AB571" s="15" t="str">
        <f>IF($E571="","",IF($E571=$CL$6,"",IF($E571=$AG$6,LOOKUP($X571,$AF$7:$AF$25,$AG$7:$AG$25),IF($E571=$AH$6,LOOKUP($X571,$AF$7:$AF$25,$AH$7:$AH$25),IF($E571=$AI$6,LOOKUP($X571,$AF$7:$AF$25,$AI$7:$AI$25),IF($E571=$AJ$6,LOOKUP($X571,$AF$7:$AF$25,$AJ$7:$AJ$25),IF($E571=$BR$6,LOOKUP($X571,$AF$7:$AF$25,$BR$7:$BR$25),IF($E571=$BS$6,LOOKUP($X571,$AF$7:$AF$25,$BS$7:$BS$25),IF($E571=$BT$6,LOOKUP($X571,$AF$7:$AF$25,$BT$7:$BT$25),IF($E571=$BU$6,LOOKUP($X571,$AF$7:$AF$25,$BU$7:$BU$25),IF($E571=$BI$6,$BI$7,IF($E571=$AQ$6,LOOKUP($X571,$AF$7:$AF$25,$AQ$7:$AQ$25),IF($E571=$AR$6,LOOKUP($X571,$AF$7:$AF$25,$AR$7:$AR$25),IF($E571=$BV$6,LOOKUP($X571,$AF$7:$AF$25,$BV$7:$BV$25),IF($E571=$BW$6,LOOKUP($X571,$AF$7:$AF$25,$BW$7:$BW$25),IF($E571=$AU$6,LOOKUP($X571,$AF$7:$AF$25,$AU$7:$AU$25),IF($E571=$AV$6,LOOKUP($X571,$AF$7:$AF$25,$AV$7:$AV$25),IF($E571=$AK$6,LOOKUP($X571,$AF$7:$AF$25,$AK$7:$AK$25),IF($E571=$AL$6,LOOKUP($X571,$AF$7:$AF$25,$AL$7:$AL$25),IF($E571=$AM$6,LOOKUP($X571,$AF$7:$AF$25,$AM$7:$AM$25),IF($E571=$BJ$6,$BJ$7,IF($E571=#REF!,#REF!,IF($E571=$AN$6,$AN$7,IF($E571=$AW$6,LOOKUP($X571,$AF$7:$AF$25,$AW$7:$AW$25),IF($E571=$AX$6,LOOKUP($X571,$AF$7:$AF$25,$AX$7:$AX$25),IF($E571=$BD$6,$BD$7,IF($E571=$AY$6,LOOKUP($X571,$AF$7:$AF$25,$AY$7:$AY$25),IF($E571=$AZ$6,LOOKUP($X571,$AF$7:$AF$25,$AZ$7:$AZ$25),IF($E571=$BL$6,$BL$7,IF($E571=$AP$6,LOOKUP($X571,$AF$7:$AF$25,$AP$7:$AP$25),IF($E571=$BK$6,$BK$7,IF($E571=$CD$6,LOOKUP($X571,$AF$7:$AF$25,$CD$7:$CD$25),IF($E571=$BE$6,$BE$7,IF($E571=$BF$6,$BF$7,IF($E571=$BG$6,$BG$7,IF($E571=$CE$6,"based on duration",IF($E571=$CF$6,LOOKUP($X571,$AF$7:$AF$25,$CF$7:$CF$25),IF($E571=$CG$6,$CG$7,IF($E571=$CH$6,$CH$7,IF($E571=$CI$6,$CI$7,IF($E571=$BA$6,$BA$7,IF($E571=$BB$6,$BB$7,IF($E571=$BC$6,$BC$7,IF($E571=#REF!,#REF!,IF($E571=$CJ$6,$CJ$7,"TBD")))))))))))))))))))))))))))))))))))))))))))))</f>
        <v/>
      </c>
      <c r="AC571" s="15" t="str">
        <f t="shared" si="149"/>
        <v/>
      </c>
      <c r="AD571" s="15" t="str">
        <f>IF($G571="","",IF($G571=$CL$6,"",IF($G571=$AG$6,LOOKUP($Z571,$AF$7:$AF$25,$AG$7:$AG$25),IF($G571=$AH$6,LOOKUP($Z571,$AF$7:$AF$25,$AH$7:$AH$25),IF($G571=$AI$6,LOOKUP($Z571,$AF$7:$AF$25,$AI$7:$AI$25),IF($G571=$AJ$6,LOOKUP($Z571,$AF$7:$AF$25,$AJ$7:$AJ$25),IF($G571=$BR$6,LOOKUP($Z571,$AF$7:$AF$25,$BR$7:$BR$25),IF($G571=$BS$6,LOOKUP($Z571,$AF$7:$AF$25,$BS$7:$BS$25),IF($G571=$BT$6,LOOKUP($Z571,$AF$7:$AF$25,$BT$7:$BT$25),IF($G571=$BU$6,LOOKUP($Z571,$AF$7:$AF$25,$BU$7:$BU$25),IF($G571=$BI$6,$BI$7,IF($G571=$AQ$6,LOOKUP($Z571,$AF$7:$AF$25,$AQ$7:$AQ$25),IF($G571=$AR$6,LOOKUP($Z571,$AF$7:$AF$25,$AR$7:$AR$25),IF($G571=$BV$6,LOOKUP($Z571,$AF$7:$AF$25,$BV$7:$BV$25),IF($G571=$BW$6,LOOKUP($Z571,$AF$7:$AF$25,$BW$7:$BW$25),IF($G571=$AU$6,LOOKUP($Z571,$AF$7:$AF$25,$AU$7:$AU$25),IF($G571=$AV$6,LOOKUP($Z571,$AF$7:$AF$25,$AV$7:$AV$25),IF($G571=$AK$6,LOOKUP($Z571,$AF$7:$AF$25,$AK$7:$AK$25),IF($G571=$AL$6,LOOKUP($Z571,$AF$7:$AF$25,$AL$7:$AL$25),IF($G571=$AM$6,LOOKUP($Z571,$AF$7:$AF$25,$AM$7:$AM$25),IF($G571=$BJ$6,$BJ$7,IF($G571=#REF!,#REF!,IF($G571=$AN$6,$AN$7,IF($G571=$AW$6,LOOKUP($Z571,$AF$7:$AF$25,$AW$7:$AW$25),IF($G571=$AX$6,LOOKUP($Z571,$AF$7:$AF$25,$AX$7:$AX$25),IF($G571=$BD$6,$BD$7,IF($G571=$AY$6,LOOKUP($Z571,$AF$7:$AF$25,$AY$7:$AY$25),IF($G571=$AZ$6,LOOKUP($Z571,$AF$7:$AF$25,$AZ$7:$AZ$25),IF($G571=$BL$6,$BL$7,IF($G571=$AP$6,LOOKUP($Z571,$AF$7:$AF$25,$AP$7:$AP$25),IF($G571=$BK$6,$BK$7,IF($G571=$CD$6,LOOKUP($Z571,$AF$7:$AF$25,$CD$7:$CD$25),IF($G571=$BE$6,$BE$7,IF($G571=$BF$6,$BF$7,IF($G571=$BG$6,$BG$7,IF($G571=$CE$6,"based on duration",IF($G571=$CF$6,LOOKUP($Z571,$AF$7:$AF$25,$CF$7:$CF$25),IF($G571=$CG$6,$CG$7,IF($G571=$CH$6,$CH$7,IF($G571=$CI$6,$CI$7,IF($G571=$BA$6,$BA$7,IF($G571=$BB$6,$BB$7,IF($G571=$BC$6,$BC$7,IF($G571=#REF!,#REF!,IF($G571=$CJ$6,$CJ$7,"TBD")))))))))))))))))))))))))))))))))))))))))))))</f>
        <v/>
      </c>
      <c r="AE571" s="121"/>
      <c r="AF571" s="8"/>
      <c r="AG571" s="13"/>
      <c r="AH571" s="13"/>
      <c r="AI571" s="13"/>
      <c r="AJ571" s="13"/>
      <c r="AO571" s="13"/>
      <c r="BR571" s="13"/>
      <c r="BS571" s="122"/>
      <c r="BT571" s="122"/>
      <c r="BX571" s="13"/>
      <c r="BY571" s="122"/>
      <c r="BZ571" s="122"/>
      <c r="CO571" s="136"/>
      <c r="CP571" s="137"/>
    </row>
    <row r="572" spans="1:94" s="123" customFormat="1" x14ac:dyDescent="0.25">
      <c r="A572" s="118"/>
      <c r="B572" s="118"/>
      <c r="C572" s="118"/>
      <c r="D572" s="118"/>
      <c r="E572" s="118"/>
      <c r="F572" s="118"/>
      <c r="G572" s="118"/>
      <c r="H572" s="118"/>
      <c r="I572" s="18" t="str">
        <f t="shared" si="150"/>
        <v/>
      </c>
      <c r="J572" s="18" t="str">
        <f t="shared" si="151"/>
        <v/>
      </c>
      <c r="K572" s="118"/>
      <c r="L572" s="151"/>
      <c r="M572" s="151"/>
      <c r="N572" s="119"/>
      <c r="O572" s="120" t="str">
        <f t="shared" si="153"/>
        <v/>
      </c>
      <c r="P572" s="119"/>
      <c r="Q572" s="15" t="str">
        <f t="shared" si="154"/>
        <v/>
      </c>
      <c r="R572" s="15" t="str">
        <f>IF('2014 Quote Calculator'!$AB572="-","-",IF('2014 Quote Calculator'!$AB572="","",IF(OR('2014 Quote Calculator'!$E572=$CF$6,'2014 Quote Calculator'!$E572=$CG$6,'2014 Quote Calculator'!$E572=$CH$6,'2014 Quote Calculator'!$E572=$CI$6),'2014 Quote Calculator'!$AB572,(1-$L572)*'2014 Quote Calculator'!$AB572)))</f>
        <v/>
      </c>
      <c r="S572" s="15" t="str">
        <f t="shared" si="147"/>
        <v/>
      </c>
      <c r="T572" s="15" t="str">
        <f>IF('2014 Quote Calculator'!$AD572="-","-",IF('2014 Quote Calculator'!$AD572="","",IF(OR('2014 Quote Calculator'!$G572=$CF$6,'2014 Quote Calculator'!$G572=$CG$6,'2014 Quote Calculator'!$G572=$CH$6,'2014 Quote Calculator'!$G572=$CI$6),'2014 Quote Calculator'!$AD572,(1-$L572)*'2014 Quote Calculator'!$AD572)))</f>
        <v/>
      </c>
      <c r="U572" s="15" t="str">
        <f t="shared" si="155"/>
        <v/>
      </c>
      <c r="V572" s="119"/>
      <c r="W572" s="18" t="str">
        <f t="shared" si="152"/>
        <v/>
      </c>
      <c r="X572" s="18" t="str">
        <f t="shared" si="148"/>
        <v/>
      </c>
      <c r="Y572" s="18"/>
      <c r="Z572" s="18"/>
      <c r="AA572" s="18" t="str">
        <f t="shared" si="156"/>
        <v/>
      </c>
      <c r="AB572" s="15" t="str">
        <f>IF($E572="","",IF($E572=$CL$6,"",IF($E572=$AG$6,LOOKUP($X572,$AF$7:$AF$25,$AG$7:$AG$25),IF($E572=$AH$6,LOOKUP($X572,$AF$7:$AF$25,$AH$7:$AH$25),IF($E572=$AI$6,LOOKUP($X572,$AF$7:$AF$25,$AI$7:$AI$25),IF($E572=$AJ$6,LOOKUP($X572,$AF$7:$AF$25,$AJ$7:$AJ$25),IF($E572=$BR$6,LOOKUP($X572,$AF$7:$AF$25,$BR$7:$BR$25),IF($E572=$BS$6,LOOKUP($X572,$AF$7:$AF$25,$BS$7:$BS$25),IF($E572=$BT$6,LOOKUP($X572,$AF$7:$AF$25,$BT$7:$BT$25),IF($E572=$BU$6,LOOKUP($X572,$AF$7:$AF$25,$BU$7:$BU$25),IF($E572=$BI$6,$BI$7,IF($E572=$AQ$6,LOOKUP($X572,$AF$7:$AF$25,$AQ$7:$AQ$25),IF($E572=$AR$6,LOOKUP($X572,$AF$7:$AF$25,$AR$7:$AR$25),IF($E572=$BV$6,LOOKUP($X572,$AF$7:$AF$25,$BV$7:$BV$25),IF($E572=$BW$6,LOOKUP($X572,$AF$7:$AF$25,$BW$7:$BW$25),IF($E572=$AU$6,LOOKUP($X572,$AF$7:$AF$25,$AU$7:$AU$25),IF($E572=$AV$6,LOOKUP($X572,$AF$7:$AF$25,$AV$7:$AV$25),IF($E572=$AK$6,LOOKUP($X572,$AF$7:$AF$25,$AK$7:$AK$25),IF($E572=$AL$6,LOOKUP($X572,$AF$7:$AF$25,$AL$7:$AL$25),IF($E572=$AM$6,LOOKUP($X572,$AF$7:$AF$25,$AM$7:$AM$25),IF($E572=$BJ$6,$BJ$7,IF($E572=#REF!,#REF!,IF($E572=$AN$6,$AN$7,IF($E572=$AW$6,LOOKUP($X572,$AF$7:$AF$25,$AW$7:$AW$25),IF($E572=$AX$6,LOOKUP($X572,$AF$7:$AF$25,$AX$7:$AX$25),IF($E572=$BD$6,$BD$7,IF($E572=$AY$6,LOOKUP($X572,$AF$7:$AF$25,$AY$7:$AY$25),IF($E572=$AZ$6,LOOKUP($X572,$AF$7:$AF$25,$AZ$7:$AZ$25),IF($E572=$BL$6,$BL$7,IF($E572=$AP$6,LOOKUP($X572,$AF$7:$AF$25,$AP$7:$AP$25),IF($E572=$BK$6,$BK$7,IF($E572=$CD$6,LOOKUP($X572,$AF$7:$AF$25,$CD$7:$CD$25),IF($E572=$BE$6,$BE$7,IF($E572=$BF$6,$BF$7,IF($E572=$BG$6,$BG$7,IF($E572=$CE$6,"based on duration",IF($E572=$CF$6,LOOKUP($X572,$AF$7:$AF$25,$CF$7:$CF$25),IF($E572=$CG$6,$CG$7,IF($E572=$CH$6,$CH$7,IF($E572=$CI$6,$CI$7,IF($E572=$BA$6,$BA$7,IF($E572=$BB$6,$BB$7,IF($E572=$BC$6,$BC$7,IF($E572=#REF!,#REF!,IF($E572=$CJ$6,$CJ$7,"TBD")))))))))))))))))))))))))))))))))))))))))))))</f>
        <v/>
      </c>
      <c r="AC572" s="15" t="str">
        <f t="shared" si="149"/>
        <v/>
      </c>
      <c r="AD572" s="15" t="str">
        <f>IF($G572="","",IF($G572=$CL$6,"",IF($G572=$AG$6,LOOKUP($Z572,$AF$7:$AF$25,$AG$7:$AG$25),IF($G572=$AH$6,LOOKUP($Z572,$AF$7:$AF$25,$AH$7:$AH$25),IF($G572=$AI$6,LOOKUP($Z572,$AF$7:$AF$25,$AI$7:$AI$25),IF($G572=$AJ$6,LOOKUP($Z572,$AF$7:$AF$25,$AJ$7:$AJ$25),IF($G572=$BR$6,LOOKUP($Z572,$AF$7:$AF$25,$BR$7:$BR$25),IF($G572=$BS$6,LOOKUP($Z572,$AF$7:$AF$25,$BS$7:$BS$25),IF($G572=$BT$6,LOOKUP($Z572,$AF$7:$AF$25,$BT$7:$BT$25),IF($G572=$BU$6,LOOKUP($Z572,$AF$7:$AF$25,$BU$7:$BU$25),IF($G572=$BI$6,$BI$7,IF($G572=$AQ$6,LOOKUP($Z572,$AF$7:$AF$25,$AQ$7:$AQ$25),IF($G572=$AR$6,LOOKUP($Z572,$AF$7:$AF$25,$AR$7:$AR$25),IF($G572=$BV$6,LOOKUP($Z572,$AF$7:$AF$25,$BV$7:$BV$25),IF($G572=$BW$6,LOOKUP($Z572,$AF$7:$AF$25,$BW$7:$BW$25),IF($G572=$AU$6,LOOKUP($Z572,$AF$7:$AF$25,$AU$7:$AU$25),IF($G572=$AV$6,LOOKUP($Z572,$AF$7:$AF$25,$AV$7:$AV$25),IF($G572=$AK$6,LOOKUP($Z572,$AF$7:$AF$25,$AK$7:$AK$25),IF($G572=$AL$6,LOOKUP($Z572,$AF$7:$AF$25,$AL$7:$AL$25),IF($G572=$AM$6,LOOKUP($Z572,$AF$7:$AF$25,$AM$7:$AM$25),IF($G572=$BJ$6,$BJ$7,IF($G572=#REF!,#REF!,IF($G572=$AN$6,$AN$7,IF($G572=$AW$6,LOOKUP($Z572,$AF$7:$AF$25,$AW$7:$AW$25),IF($G572=$AX$6,LOOKUP($Z572,$AF$7:$AF$25,$AX$7:$AX$25),IF($G572=$BD$6,$BD$7,IF($G572=$AY$6,LOOKUP($Z572,$AF$7:$AF$25,$AY$7:$AY$25),IF($G572=$AZ$6,LOOKUP($Z572,$AF$7:$AF$25,$AZ$7:$AZ$25),IF($G572=$BL$6,$BL$7,IF($G572=$AP$6,LOOKUP($Z572,$AF$7:$AF$25,$AP$7:$AP$25),IF($G572=$BK$6,$BK$7,IF($G572=$CD$6,LOOKUP($Z572,$AF$7:$AF$25,$CD$7:$CD$25),IF($G572=$BE$6,$BE$7,IF($G572=$BF$6,$BF$7,IF($G572=$BG$6,$BG$7,IF($G572=$CE$6,"based on duration",IF($G572=$CF$6,LOOKUP($Z572,$AF$7:$AF$25,$CF$7:$CF$25),IF($G572=$CG$6,$CG$7,IF($G572=$CH$6,$CH$7,IF($G572=$CI$6,$CI$7,IF($G572=$BA$6,$BA$7,IF($G572=$BB$6,$BB$7,IF($G572=$BC$6,$BC$7,IF($G572=#REF!,#REF!,IF($G572=$CJ$6,$CJ$7,"TBD")))))))))))))))))))))))))))))))))))))))))))))</f>
        <v/>
      </c>
      <c r="AE572" s="121"/>
      <c r="AF572" s="8"/>
      <c r="AG572" s="13"/>
      <c r="AH572" s="13"/>
      <c r="AI572" s="13"/>
      <c r="AJ572" s="13"/>
      <c r="AO572" s="13"/>
      <c r="BR572" s="13"/>
      <c r="BS572" s="122"/>
      <c r="BT572" s="122"/>
      <c r="BX572" s="13"/>
      <c r="BY572" s="122"/>
      <c r="BZ572" s="122"/>
      <c r="CO572" s="136"/>
      <c r="CP572" s="137"/>
    </row>
    <row r="573" spans="1:94" s="123" customFormat="1" x14ac:dyDescent="0.25">
      <c r="A573" s="118"/>
      <c r="B573" s="118"/>
      <c r="C573" s="118"/>
      <c r="D573" s="118"/>
      <c r="E573" s="118"/>
      <c r="F573" s="118"/>
      <c r="G573" s="118"/>
      <c r="H573" s="118"/>
      <c r="I573" s="18" t="str">
        <f t="shared" si="150"/>
        <v/>
      </c>
      <c r="J573" s="18" t="str">
        <f t="shared" si="151"/>
        <v/>
      </c>
      <c r="K573" s="118"/>
      <c r="L573" s="151"/>
      <c r="M573" s="151"/>
      <c r="N573" s="119"/>
      <c r="O573" s="120" t="str">
        <f t="shared" si="153"/>
        <v/>
      </c>
      <c r="P573" s="119"/>
      <c r="Q573" s="15" t="str">
        <f t="shared" si="154"/>
        <v/>
      </c>
      <c r="R573" s="15" t="str">
        <f>IF('2014 Quote Calculator'!$AB573="-","-",IF('2014 Quote Calculator'!$AB573="","",IF(OR('2014 Quote Calculator'!$E573=$CF$6,'2014 Quote Calculator'!$E573=$CG$6,'2014 Quote Calculator'!$E573=$CH$6,'2014 Quote Calculator'!$E573=$CI$6),'2014 Quote Calculator'!$AB573,(1-$L573)*'2014 Quote Calculator'!$AB573)))</f>
        <v/>
      </c>
      <c r="S573" s="15" t="str">
        <f t="shared" si="147"/>
        <v/>
      </c>
      <c r="T573" s="15" t="str">
        <f>IF('2014 Quote Calculator'!$AD573="-","-",IF('2014 Quote Calculator'!$AD573="","",IF(OR('2014 Quote Calculator'!$G573=$CF$6,'2014 Quote Calculator'!$G573=$CG$6,'2014 Quote Calculator'!$G573=$CH$6,'2014 Quote Calculator'!$G573=$CI$6),'2014 Quote Calculator'!$AD573,(1-$L573)*'2014 Quote Calculator'!$AD573)))</f>
        <v/>
      </c>
      <c r="U573" s="15" t="str">
        <f t="shared" si="155"/>
        <v/>
      </c>
      <c r="V573" s="119"/>
      <c r="W573" s="18" t="str">
        <f t="shared" si="152"/>
        <v/>
      </c>
      <c r="X573" s="18" t="str">
        <f t="shared" si="148"/>
        <v/>
      </c>
      <c r="Y573" s="18"/>
      <c r="Z573" s="18"/>
      <c r="AA573" s="18" t="str">
        <f t="shared" si="156"/>
        <v/>
      </c>
      <c r="AB573" s="15" t="str">
        <f>IF($E573="","",IF($E573=$CL$6,"",IF($E573=$AG$6,LOOKUP($X573,$AF$7:$AF$25,$AG$7:$AG$25),IF($E573=$AH$6,LOOKUP($X573,$AF$7:$AF$25,$AH$7:$AH$25),IF($E573=$AI$6,LOOKUP($X573,$AF$7:$AF$25,$AI$7:$AI$25),IF($E573=$AJ$6,LOOKUP($X573,$AF$7:$AF$25,$AJ$7:$AJ$25),IF($E573=$BR$6,LOOKUP($X573,$AF$7:$AF$25,$BR$7:$BR$25),IF($E573=$BS$6,LOOKUP($X573,$AF$7:$AF$25,$BS$7:$BS$25),IF($E573=$BT$6,LOOKUP($X573,$AF$7:$AF$25,$BT$7:$BT$25),IF($E573=$BU$6,LOOKUP($X573,$AF$7:$AF$25,$BU$7:$BU$25),IF($E573=$BI$6,$BI$7,IF($E573=$AQ$6,LOOKUP($X573,$AF$7:$AF$25,$AQ$7:$AQ$25),IF($E573=$AR$6,LOOKUP($X573,$AF$7:$AF$25,$AR$7:$AR$25),IF($E573=$BV$6,LOOKUP($X573,$AF$7:$AF$25,$BV$7:$BV$25),IF($E573=$BW$6,LOOKUP($X573,$AF$7:$AF$25,$BW$7:$BW$25),IF($E573=$AU$6,LOOKUP($X573,$AF$7:$AF$25,$AU$7:$AU$25),IF($E573=$AV$6,LOOKUP($X573,$AF$7:$AF$25,$AV$7:$AV$25),IF($E573=$AK$6,LOOKUP($X573,$AF$7:$AF$25,$AK$7:$AK$25),IF($E573=$AL$6,LOOKUP($X573,$AF$7:$AF$25,$AL$7:$AL$25),IF($E573=$AM$6,LOOKUP($X573,$AF$7:$AF$25,$AM$7:$AM$25),IF($E573=$BJ$6,$BJ$7,IF($E573=#REF!,#REF!,IF($E573=$AN$6,$AN$7,IF($E573=$AW$6,LOOKUP($X573,$AF$7:$AF$25,$AW$7:$AW$25),IF($E573=$AX$6,LOOKUP($X573,$AF$7:$AF$25,$AX$7:$AX$25),IF($E573=$BD$6,$BD$7,IF($E573=$AY$6,LOOKUP($X573,$AF$7:$AF$25,$AY$7:$AY$25),IF($E573=$AZ$6,LOOKUP($X573,$AF$7:$AF$25,$AZ$7:$AZ$25),IF($E573=$BL$6,$BL$7,IF($E573=$AP$6,LOOKUP($X573,$AF$7:$AF$25,$AP$7:$AP$25),IF($E573=$BK$6,$BK$7,IF($E573=$CD$6,LOOKUP($X573,$AF$7:$AF$25,$CD$7:$CD$25),IF($E573=$BE$6,$BE$7,IF($E573=$BF$6,$BF$7,IF($E573=$BG$6,$BG$7,IF($E573=$CE$6,"based on duration",IF($E573=$CF$6,LOOKUP($X573,$AF$7:$AF$25,$CF$7:$CF$25),IF($E573=$CG$6,$CG$7,IF($E573=$CH$6,$CH$7,IF($E573=$CI$6,$CI$7,IF($E573=$BA$6,$BA$7,IF($E573=$BB$6,$BB$7,IF($E573=$BC$6,$BC$7,IF($E573=#REF!,#REF!,IF($E573=$CJ$6,$CJ$7,"TBD")))))))))))))))))))))))))))))))))))))))))))))</f>
        <v/>
      </c>
      <c r="AC573" s="15" t="str">
        <f t="shared" si="149"/>
        <v/>
      </c>
      <c r="AD573" s="15" t="str">
        <f>IF($G573="","",IF($G573=$CL$6,"",IF($G573=$AG$6,LOOKUP($Z573,$AF$7:$AF$25,$AG$7:$AG$25),IF($G573=$AH$6,LOOKUP($Z573,$AF$7:$AF$25,$AH$7:$AH$25),IF($G573=$AI$6,LOOKUP($Z573,$AF$7:$AF$25,$AI$7:$AI$25),IF($G573=$AJ$6,LOOKUP($Z573,$AF$7:$AF$25,$AJ$7:$AJ$25),IF($G573=$BR$6,LOOKUP($Z573,$AF$7:$AF$25,$BR$7:$BR$25),IF($G573=$BS$6,LOOKUP($Z573,$AF$7:$AF$25,$BS$7:$BS$25),IF($G573=$BT$6,LOOKUP($Z573,$AF$7:$AF$25,$BT$7:$BT$25),IF($G573=$BU$6,LOOKUP($Z573,$AF$7:$AF$25,$BU$7:$BU$25),IF($G573=$BI$6,$BI$7,IF($G573=$AQ$6,LOOKUP($Z573,$AF$7:$AF$25,$AQ$7:$AQ$25),IF($G573=$AR$6,LOOKUP($Z573,$AF$7:$AF$25,$AR$7:$AR$25),IF($G573=$BV$6,LOOKUP($Z573,$AF$7:$AF$25,$BV$7:$BV$25),IF($G573=$BW$6,LOOKUP($Z573,$AF$7:$AF$25,$BW$7:$BW$25),IF($G573=$AU$6,LOOKUP($Z573,$AF$7:$AF$25,$AU$7:$AU$25),IF($G573=$AV$6,LOOKUP($Z573,$AF$7:$AF$25,$AV$7:$AV$25),IF($G573=$AK$6,LOOKUP($Z573,$AF$7:$AF$25,$AK$7:$AK$25),IF($G573=$AL$6,LOOKUP($Z573,$AF$7:$AF$25,$AL$7:$AL$25),IF($G573=$AM$6,LOOKUP($Z573,$AF$7:$AF$25,$AM$7:$AM$25),IF($G573=$BJ$6,$BJ$7,IF($G573=#REF!,#REF!,IF($G573=$AN$6,$AN$7,IF($G573=$AW$6,LOOKUP($Z573,$AF$7:$AF$25,$AW$7:$AW$25),IF($G573=$AX$6,LOOKUP($Z573,$AF$7:$AF$25,$AX$7:$AX$25),IF($G573=$BD$6,$BD$7,IF($G573=$AY$6,LOOKUP($Z573,$AF$7:$AF$25,$AY$7:$AY$25),IF($G573=$AZ$6,LOOKUP($Z573,$AF$7:$AF$25,$AZ$7:$AZ$25),IF($G573=$BL$6,$BL$7,IF($G573=$AP$6,LOOKUP($Z573,$AF$7:$AF$25,$AP$7:$AP$25),IF($G573=$BK$6,$BK$7,IF($G573=$CD$6,LOOKUP($Z573,$AF$7:$AF$25,$CD$7:$CD$25),IF($G573=$BE$6,$BE$7,IF($G573=$BF$6,$BF$7,IF($G573=$BG$6,$BG$7,IF($G573=$CE$6,"based on duration",IF($G573=$CF$6,LOOKUP($Z573,$AF$7:$AF$25,$CF$7:$CF$25),IF($G573=$CG$6,$CG$7,IF($G573=$CH$6,$CH$7,IF($G573=$CI$6,$CI$7,IF($G573=$BA$6,$BA$7,IF($G573=$BB$6,$BB$7,IF($G573=$BC$6,$BC$7,IF($G573=#REF!,#REF!,IF($G573=$CJ$6,$CJ$7,"TBD")))))))))))))))))))))))))))))))))))))))))))))</f>
        <v/>
      </c>
      <c r="AE573" s="121"/>
      <c r="AF573" s="8"/>
      <c r="AG573" s="13"/>
      <c r="AH573" s="13"/>
      <c r="AI573" s="13"/>
      <c r="AJ573" s="13"/>
      <c r="AO573" s="13"/>
      <c r="BR573" s="13"/>
      <c r="BS573" s="122"/>
      <c r="BT573" s="122"/>
      <c r="BX573" s="13"/>
      <c r="BY573" s="122"/>
      <c r="BZ573" s="122"/>
      <c r="CO573" s="136"/>
      <c r="CP573" s="137"/>
    </row>
    <row r="574" spans="1:94" s="123" customFormat="1" x14ac:dyDescent="0.25">
      <c r="A574" s="118"/>
      <c r="B574" s="118"/>
      <c r="C574" s="118"/>
      <c r="D574" s="118"/>
      <c r="E574" s="118"/>
      <c r="F574" s="118"/>
      <c r="G574" s="118"/>
      <c r="H574" s="118"/>
      <c r="I574" s="18" t="str">
        <f t="shared" si="150"/>
        <v/>
      </c>
      <c r="J574" s="18" t="str">
        <f t="shared" si="151"/>
        <v/>
      </c>
      <c r="K574" s="118"/>
      <c r="L574" s="151"/>
      <c r="M574" s="151"/>
      <c r="N574" s="119"/>
      <c r="O574" s="120" t="str">
        <f t="shared" si="153"/>
        <v/>
      </c>
      <c r="P574" s="119"/>
      <c r="Q574" s="15" t="str">
        <f t="shared" si="154"/>
        <v/>
      </c>
      <c r="R574" s="15" t="str">
        <f>IF('2014 Quote Calculator'!$AB574="-","-",IF('2014 Quote Calculator'!$AB574="","",IF(OR('2014 Quote Calculator'!$E574=$CF$6,'2014 Quote Calculator'!$E574=$CG$6,'2014 Quote Calculator'!$E574=$CH$6,'2014 Quote Calculator'!$E574=$CI$6),'2014 Quote Calculator'!$AB574,(1-$L574)*'2014 Quote Calculator'!$AB574)))</f>
        <v/>
      </c>
      <c r="S574" s="15" t="str">
        <f t="shared" si="147"/>
        <v/>
      </c>
      <c r="T574" s="15" t="str">
        <f>IF('2014 Quote Calculator'!$AD574="-","-",IF('2014 Quote Calculator'!$AD574="","",IF(OR('2014 Quote Calculator'!$G574=$CF$6,'2014 Quote Calculator'!$G574=$CG$6,'2014 Quote Calculator'!$G574=$CH$6,'2014 Quote Calculator'!$G574=$CI$6),'2014 Quote Calculator'!$AD574,(1-$L574)*'2014 Quote Calculator'!$AD574)))</f>
        <v/>
      </c>
      <c r="U574" s="15" t="str">
        <f t="shared" si="155"/>
        <v/>
      </c>
      <c r="V574" s="119"/>
      <c r="W574" s="18" t="str">
        <f t="shared" si="152"/>
        <v/>
      </c>
      <c r="X574" s="18" t="str">
        <f t="shared" si="148"/>
        <v/>
      </c>
      <c r="Y574" s="18"/>
      <c r="Z574" s="18"/>
      <c r="AA574" s="18" t="str">
        <f t="shared" si="156"/>
        <v/>
      </c>
      <c r="AB574" s="15" t="str">
        <f>IF($E574="","",IF($E574=$CL$6,"",IF($E574=$AG$6,LOOKUP($X574,$AF$7:$AF$25,$AG$7:$AG$25),IF($E574=$AH$6,LOOKUP($X574,$AF$7:$AF$25,$AH$7:$AH$25),IF($E574=$AI$6,LOOKUP($X574,$AF$7:$AF$25,$AI$7:$AI$25),IF($E574=$AJ$6,LOOKUP($X574,$AF$7:$AF$25,$AJ$7:$AJ$25),IF($E574=$BR$6,LOOKUP($X574,$AF$7:$AF$25,$BR$7:$BR$25),IF($E574=$BS$6,LOOKUP($X574,$AF$7:$AF$25,$BS$7:$BS$25),IF($E574=$BT$6,LOOKUP($X574,$AF$7:$AF$25,$BT$7:$BT$25),IF($E574=$BU$6,LOOKUP($X574,$AF$7:$AF$25,$BU$7:$BU$25),IF($E574=$BI$6,$BI$7,IF($E574=$AQ$6,LOOKUP($X574,$AF$7:$AF$25,$AQ$7:$AQ$25),IF($E574=$AR$6,LOOKUP($X574,$AF$7:$AF$25,$AR$7:$AR$25),IF($E574=$BV$6,LOOKUP($X574,$AF$7:$AF$25,$BV$7:$BV$25),IF($E574=$BW$6,LOOKUP($X574,$AF$7:$AF$25,$BW$7:$BW$25),IF($E574=$AU$6,LOOKUP($X574,$AF$7:$AF$25,$AU$7:$AU$25),IF($E574=$AV$6,LOOKUP($X574,$AF$7:$AF$25,$AV$7:$AV$25),IF($E574=$AK$6,LOOKUP($X574,$AF$7:$AF$25,$AK$7:$AK$25),IF($E574=$AL$6,LOOKUP($X574,$AF$7:$AF$25,$AL$7:$AL$25),IF($E574=$AM$6,LOOKUP($X574,$AF$7:$AF$25,$AM$7:$AM$25),IF($E574=$BJ$6,$BJ$7,IF($E574=#REF!,#REF!,IF($E574=$AN$6,$AN$7,IF($E574=$AW$6,LOOKUP($X574,$AF$7:$AF$25,$AW$7:$AW$25),IF($E574=$AX$6,LOOKUP($X574,$AF$7:$AF$25,$AX$7:$AX$25),IF($E574=$BD$6,$BD$7,IF($E574=$AY$6,LOOKUP($X574,$AF$7:$AF$25,$AY$7:$AY$25),IF($E574=$AZ$6,LOOKUP($X574,$AF$7:$AF$25,$AZ$7:$AZ$25),IF($E574=$BL$6,$BL$7,IF($E574=$AP$6,LOOKUP($X574,$AF$7:$AF$25,$AP$7:$AP$25),IF($E574=$BK$6,$BK$7,IF($E574=$CD$6,LOOKUP($X574,$AF$7:$AF$25,$CD$7:$CD$25),IF($E574=$BE$6,$BE$7,IF($E574=$BF$6,$BF$7,IF($E574=$BG$6,$BG$7,IF($E574=$CE$6,"based on duration",IF($E574=$CF$6,LOOKUP($X574,$AF$7:$AF$25,$CF$7:$CF$25),IF($E574=$CG$6,$CG$7,IF($E574=$CH$6,$CH$7,IF($E574=$CI$6,$CI$7,IF($E574=$BA$6,$BA$7,IF($E574=$BB$6,$BB$7,IF($E574=$BC$6,$BC$7,IF($E574=#REF!,#REF!,IF($E574=$CJ$6,$CJ$7,"TBD")))))))))))))))))))))))))))))))))))))))))))))</f>
        <v/>
      </c>
      <c r="AC574" s="15" t="str">
        <f t="shared" si="149"/>
        <v/>
      </c>
      <c r="AD574" s="15" t="str">
        <f>IF($G574="","",IF($G574=$CL$6,"",IF($G574=$AG$6,LOOKUP($Z574,$AF$7:$AF$25,$AG$7:$AG$25),IF($G574=$AH$6,LOOKUP($Z574,$AF$7:$AF$25,$AH$7:$AH$25),IF($G574=$AI$6,LOOKUP($Z574,$AF$7:$AF$25,$AI$7:$AI$25),IF($G574=$AJ$6,LOOKUP($Z574,$AF$7:$AF$25,$AJ$7:$AJ$25),IF($G574=$BR$6,LOOKUP($Z574,$AF$7:$AF$25,$BR$7:$BR$25),IF($G574=$BS$6,LOOKUP($Z574,$AF$7:$AF$25,$BS$7:$BS$25),IF($G574=$BT$6,LOOKUP($Z574,$AF$7:$AF$25,$BT$7:$BT$25),IF($G574=$BU$6,LOOKUP($Z574,$AF$7:$AF$25,$BU$7:$BU$25),IF($G574=$BI$6,$BI$7,IF($G574=$AQ$6,LOOKUP($Z574,$AF$7:$AF$25,$AQ$7:$AQ$25),IF($G574=$AR$6,LOOKUP($Z574,$AF$7:$AF$25,$AR$7:$AR$25),IF($G574=$BV$6,LOOKUP($Z574,$AF$7:$AF$25,$BV$7:$BV$25),IF($G574=$BW$6,LOOKUP($Z574,$AF$7:$AF$25,$BW$7:$BW$25),IF($G574=$AU$6,LOOKUP($Z574,$AF$7:$AF$25,$AU$7:$AU$25),IF($G574=$AV$6,LOOKUP($Z574,$AF$7:$AF$25,$AV$7:$AV$25),IF($G574=$AK$6,LOOKUP($Z574,$AF$7:$AF$25,$AK$7:$AK$25),IF($G574=$AL$6,LOOKUP($Z574,$AF$7:$AF$25,$AL$7:$AL$25),IF($G574=$AM$6,LOOKUP($Z574,$AF$7:$AF$25,$AM$7:$AM$25),IF($G574=$BJ$6,$BJ$7,IF($G574=#REF!,#REF!,IF($G574=$AN$6,$AN$7,IF($G574=$AW$6,LOOKUP($Z574,$AF$7:$AF$25,$AW$7:$AW$25),IF($G574=$AX$6,LOOKUP($Z574,$AF$7:$AF$25,$AX$7:$AX$25),IF($G574=$BD$6,$BD$7,IF($G574=$AY$6,LOOKUP($Z574,$AF$7:$AF$25,$AY$7:$AY$25),IF($G574=$AZ$6,LOOKUP($Z574,$AF$7:$AF$25,$AZ$7:$AZ$25),IF($G574=$BL$6,$BL$7,IF($G574=$AP$6,LOOKUP($Z574,$AF$7:$AF$25,$AP$7:$AP$25),IF($G574=$BK$6,$BK$7,IF($G574=$CD$6,LOOKUP($Z574,$AF$7:$AF$25,$CD$7:$CD$25),IF($G574=$BE$6,$BE$7,IF($G574=$BF$6,$BF$7,IF($G574=$BG$6,$BG$7,IF($G574=$CE$6,"based on duration",IF($G574=$CF$6,LOOKUP($Z574,$AF$7:$AF$25,$CF$7:$CF$25),IF($G574=$CG$6,$CG$7,IF($G574=$CH$6,$CH$7,IF($G574=$CI$6,$CI$7,IF($G574=$BA$6,$BA$7,IF($G574=$BB$6,$BB$7,IF($G574=$BC$6,$BC$7,IF($G574=#REF!,#REF!,IF($G574=$CJ$6,$CJ$7,"TBD")))))))))))))))))))))))))))))))))))))))))))))</f>
        <v/>
      </c>
      <c r="AE574" s="121"/>
      <c r="AF574" s="8"/>
      <c r="AG574" s="13"/>
      <c r="AH574" s="13"/>
      <c r="AI574" s="13"/>
      <c r="AJ574" s="13"/>
      <c r="AO574" s="13"/>
      <c r="BR574" s="13"/>
      <c r="BS574" s="122"/>
      <c r="BT574" s="122"/>
      <c r="BX574" s="13"/>
      <c r="BY574" s="122"/>
      <c r="BZ574" s="122"/>
      <c r="CO574" s="136"/>
      <c r="CP574" s="137"/>
    </row>
    <row r="575" spans="1:94" s="123" customFormat="1" x14ac:dyDescent="0.25">
      <c r="A575" s="118"/>
      <c r="B575" s="118"/>
      <c r="C575" s="118"/>
      <c r="D575" s="118"/>
      <c r="E575" s="118"/>
      <c r="F575" s="118"/>
      <c r="G575" s="118"/>
      <c r="H575" s="118"/>
      <c r="I575" s="18" t="str">
        <f t="shared" si="150"/>
        <v/>
      </c>
      <c r="J575" s="18" t="str">
        <f t="shared" si="151"/>
        <v/>
      </c>
      <c r="K575" s="118"/>
      <c r="L575" s="151"/>
      <c r="M575" s="151"/>
      <c r="N575" s="119"/>
      <c r="O575" s="120" t="str">
        <f t="shared" si="153"/>
        <v/>
      </c>
      <c r="P575" s="119"/>
      <c r="Q575" s="15" t="str">
        <f t="shared" si="154"/>
        <v/>
      </c>
      <c r="R575" s="15" t="str">
        <f>IF('2014 Quote Calculator'!$AB575="-","-",IF('2014 Quote Calculator'!$AB575="","",IF(OR('2014 Quote Calculator'!$E575=$CF$6,'2014 Quote Calculator'!$E575=$CG$6,'2014 Quote Calculator'!$E575=$CH$6,'2014 Quote Calculator'!$E575=$CI$6),'2014 Quote Calculator'!$AB575,(1-$L575)*'2014 Quote Calculator'!$AB575)))</f>
        <v/>
      </c>
      <c r="S575" s="15" t="str">
        <f t="shared" si="147"/>
        <v/>
      </c>
      <c r="T575" s="15" t="str">
        <f>IF('2014 Quote Calculator'!$AD575="-","-",IF('2014 Quote Calculator'!$AD575="","",IF(OR('2014 Quote Calculator'!$G575=$CF$6,'2014 Quote Calculator'!$G575=$CG$6,'2014 Quote Calculator'!$G575=$CH$6,'2014 Quote Calculator'!$G575=$CI$6),'2014 Quote Calculator'!$AD575,(1-$L575)*'2014 Quote Calculator'!$AD575)))</f>
        <v/>
      </c>
      <c r="U575" s="15" t="str">
        <f t="shared" si="155"/>
        <v/>
      </c>
      <c r="V575" s="119"/>
      <c r="W575" s="18" t="str">
        <f t="shared" si="152"/>
        <v/>
      </c>
      <c r="X575" s="18" t="str">
        <f t="shared" si="148"/>
        <v/>
      </c>
      <c r="Y575" s="18"/>
      <c r="Z575" s="18"/>
      <c r="AA575" s="18" t="str">
        <f t="shared" si="156"/>
        <v/>
      </c>
      <c r="AB575" s="15" t="str">
        <f>IF($E575="","",IF($E575=$CL$6,"",IF($E575=$AG$6,LOOKUP($X575,$AF$7:$AF$25,$AG$7:$AG$25),IF($E575=$AH$6,LOOKUP($X575,$AF$7:$AF$25,$AH$7:$AH$25),IF($E575=$AI$6,LOOKUP($X575,$AF$7:$AF$25,$AI$7:$AI$25),IF($E575=$AJ$6,LOOKUP($X575,$AF$7:$AF$25,$AJ$7:$AJ$25),IF($E575=$BR$6,LOOKUP($X575,$AF$7:$AF$25,$BR$7:$BR$25),IF($E575=$BS$6,LOOKUP($X575,$AF$7:$AF$25,$BS$7:$BS$25),IF($E575=$BT$6,LOOKUP($X575,$AF$7:$AF$25,$BT$7:$BT$25),IF($E575=$BU$6,LOOKUP($X575,$AF$7:$AF$25,$BU$7:$BU$25),IF($E575=$BI$6,$BI$7,IF($E575=$AQ$6,LOOKUP($X575,$AF$7:$AF$25,$AQ$7:$AQ$25),IF($E575=$AR$6,LOOKUP($X575,$AF$7:$AF$25,$AR$7:$AR$25),IF($E575=$BV$6,LOOKUP($X575,$AF$7:$AF$25,$BV$7:$BV$25),IF($E575=$BW$6,LOOKUP($X575,$AF$7:$AF$25,$BW$7:$BW$25),IF($E575=$AU$6,LOOKUP($X575,$AF$7:$AF$25,$AU$7:$AU$25),IF($E575=$AV$6,LOOKUP($X575,$AF$7:$AF$25,$AV$7:$AV$25),IF($E575=$AK$6,LOOKUP($X575,$AF$7:$AF$25,$AK$7:$AK$25),IF($E575=$AL$6,LOOKUP($X575,$AF$7:$AF$25,$AL$7:$AL$25),IF($E575=$AM$6,LOOKUP($X575,$AF$7:$AF$25,$AM$7:$AM$25),IF($E575=$BJ$6,$BJ$7,IF($E575=#REF!,#REF!,IF($E575=$AN$6,$AN$7,IF($E575=$AW$6,LOOKUP($X575,$AF$7:$AF$25,$AW$7:$AW$25),IF($E575=$AX$6,LOOKUP($X575,$AF$7:$AF$25,$AX$7:$AX$25),IF($E575=$BD$6,$BD$7,IF($E575=$AY$6,LOOKUP($X575,$AF$7:$AF$25,$AY$7:$AY$25),IF($E575=$AZ$6,LOOKUP($X575,$AF$7:$AF$25,$AZ$7:$AZ$25),IF($E575=$BL$6,$BL$7,IF($E575=$AP$6,LOOKUP($X575,$AF$7:$AF$25,$AP$7:$AP$25),IF($E575=$BK$6,$BK$7,IF($E575=$CD$6,LOOKUP($X575,$AF$7:$AF$25,$CD$7:$CD$25),IF($E575=$BE$6,$BE$7,IF($E575=$BF$6,$BF$7,IF($E575=$BG$6,$BG$7,IF($E575=$CE$6,"based on duration",IF($E575=$CF$6,LOOKUP($X575,$AF$7:$AF$25,$CF$7:$CF$25),IF($E575=$CG$6,$CG$7,IF($E575=$CH$6,$CH$7,IF($E575=$CI$6,$CI$7,IF($E575=$BA$6,$BA$7,IF($E575=$BB$6,$BB$7,IF($E575=$BC$6,$BC$7,IF($E575=#REF!,#REF!,IF($E575=$CJ$6,$CJ$7,"TBD")))))))))))))))))))))))))))))))))))))))))))))</f>
        <v/>
      </c>
      <c r="AC575" s="15" t="str">
        <f t="shared" si="149"/>
        <v/>
      </c>
      <c r="AD575" s="15" t="str">
        <f>IF($G575="","",IF($G575=$CL$6,"",IF($G575=$AG$6,LOOKUP($Z575,$AF$7:$AF$25,$AG$7:$AG$25),IF($G575=$AH$6,LOOKUP($Z575,$AF$7:$AF$25,$AH$7:$AH$25),IF($G575=$AI$6,LOOKUP($Z575,$AF$7:$AF$25,$AI$7:$AI$25),IF($G575=$AJ$6,LOOKUP($Z575,$AF$7:$AF$25,$AJ$7:$AJ$25),IF($G575=$BR$6,LOOKUP($Z575,$AF$7:$AF$25,$BR$7:$BR$25),IF($G575=$BS$6,LOOKUP($Z575,$AF$7:$AF$25,$BS$7:$BS$25),IF($G575=$BT$6,LOOKUP($Z575,$AF$7:$AF$25,$BT$7:$BT$25),IF($G575=$BU$6,LOOKUP($Z575,$AF$7:$AF$25,$BU$7:$BU$25),IF($G575=$BI$6,$BI$7,IF($G575=$AQ$6,LOOKUP($Z575,$AF$7:$AF$25,$AQ$7:$AQ$25),IF($G575=$AR$6,LOOKUP($Z575,$AF$7:$AF$25,$AR$7:$AR$25),IF($G575=$BV$6,LOOKUP($Z575,$AF$7:$AF$25,$BV$7:$BV$25),IF($G575=$BW$6,LOOKUP($Z575,$AF$7:$AF$25,$BW$7:$BW$25),IF($G575=$AU$6,LOOKUP($Z575,$AF$7:$AF$25,$AU$7:$AU$25),IF($G575=$AV$6,LOOKUP($Z575,$AF$7:$AF$25,$AV$7:$AV$25),IF($G575=$AK$6,LOOKUP($Z575,$AF$7:$AF$25,$AK$7:$AK$25),IF($G575=$AL$6,LOOKUP($Z575,$AF$7:$AF$25,$AL$7:$AL$25),IF($G575=$AM$6,LOOKUP($Z575,$AF$7:$AF$25,$AM$7:$AM$25),IF($G575=$BJ$6,$BJ$7,IF($G575=#REF!,#REF!,IF($G575=$AN$6,$AN$7,IF($G575=$AW$6,LOOKUP($Z575,$AF$7:$AF$25,$AW$7:$AW$25),IF($G575=$AX$6,LOOKUP($Z575,$AF$7:$AF$25,$AX$7:$AX$25),IF($G575=$BD$6,$BD$7,IF($G575=$AY$6,LOOKUP($Z575,$AF$7:$AF$25,$AY$7:$AY$25),IF($G575=$AZ$6,LOOKUP($Z575,$AF$7:$AF$25,$AZ$7:$AZ$25),IF($G575=$BL$6,$BL$7,IF($G575=$AP$6,LOOKUP($Z575,$AF$7:$AF$25,$AP$7:$AP$25),IF($G575=$BK$6,$BK$7,IF($G575=$CD$6,LOOKUP($Z575,$AF$7:$AF$25,$CD$7:$CD$25),IF($G575=$BE$6,$BE$7,IF($G575=$BF$6,$BF$7,IF($G575=$BG$6,$BG$7,IF($G575=$CE$6,"based on duration",IF($G575=$CF$6,LOOKUP($Z575,$AF$7:$AF$25,$CF$7:$CF$25),IF($G575=$CG$6,$CG$7,IF($G575=$CH$6,$CH$7,IF($G575=$CI$6,$CI$7,IF($G575=$BA$6,$BA$7,IF($G575=$BB$6,$BB$7,IF($G575=$BC$6,$BC$7,IF($G575=#REF!,#REF!,IF($G575=$CJ$6,$CJ$7,"TBD")))))))))))))))))))))))))))))))))))))))))))))</f>
        <v/>
      </c>
      <c r="AE575" s="121"/>
      <c r="AF575" s="8"/>
      <c r="AG575" s="13"/>
      <c r="AH575" s="13"/>
      <c r="AI575" s="13"/>
      <c r="AJ575" s="13"/>
      <c r="AO575" s="13"/>
      <c r="BR575" s="13"/>
      <c r="BS575" s="122"/>
      <c r="BT575" s="122"/>
      <c r="BX575" s="13"/>
      <c r="BY575" s="122"/>
      <c r="BZ575" s="122"/>
      <c r="CO575" s="136"/>
      <c r="CP575" s="137"/>
    </row>
    <row r="576" spans="1:94" s="123" customFormat="1" x14ac:dyDescent="0.25">
      <c r="A576" s="118"/>
      <c r="B576" s="118"/>
      <c r="C576" s="118"/>
      <c r="D576" s="118"/>
      <c r="E576" s="118"/>
      <c r="F576" s="118"/>
      <c r="G576" s="118"/>
      <c r="H576" s="118"/>
      <c r="I576" s="18" t="str">
        <f t="shared" si="150"/>
        <v/>
      </c>
      <c r="J576" s="18" t="str">
        <f t="shared" si="151"/>
        <v/>
      </c>
      <c r="K576" s="118"/>
      <c r="L576" s="151"/>
      <c r="M576" s="151"/>
      <c r="N576" s="119"/>
      <c r="O576" s="120" t="str">
        <f t="shared" si="153"/>
        <v/>
      </c>
      <c r="P576" s="119"/>
      <c r="Q576" s="15" t="str">
        <f t="shared" si="154"/>
        <v/>
      </c>
      <c r="R576" s="15" t="str">
        <f>IF('2014 Quote Calculator'!$AB576="-","-",IF('2014 Quote Calculator'!$AB576="","",IF(OR('2014 Quote Calculator'!$E576=$CF$6,'2014 Quote Calculator'!$E576=$CG$6,'2014 Quote Calculator'!$E576=$CH$6,'2014 Quote Calculator'!$E576=$CI$6),'2014 Quote Calculator'!$AB576,(1-$L576)*'2014 Quote Calculator'!$AB576)))</f>
        <v/>
      </c>
      <c r="S576" s="15" t="str">
        <f t="shared" si="147"/>
        <v/>
      </c>
      <c r="T576" s="15" t="str">
        <f>IF('2014 Quote Calculator'!$AD576="-","-",IF('2014 Quote Calculator'!$AD576="","",IF(OR('2014 Quote Calculator'!$G576=$CF$6,'2014 Quote Calculator'!$G576=$CG$6,'2014 Quote Calculator'!$G576=$CH$6,'2014 Quote Calculator'!$G576=$CI$6),'2014 Quote Calculator'!$AD576,(1-$L576)*'2014 Quote Calculator'!$AD576)))</f>
        <v/>
      </c>
      <c r="U576" s="15" t="str">
        <f t="shared" si="155"/>
        <v/>
      </c>
      <c r="V576" s="119"/>
      <c r="W576" s="18" t="str">
        <f t="shared" si="152"/>
        <v/>
      </c>
      <c r="X576" s="18" t="str">
        <f t="shared" si="148"/>
        <v/>
      </c>
      <c r="Y576" s="18"/>
      <c r="Z576" s="18"/>
      <c r="AA576" s="18" t="str">
        <f t="shared" si="156"/>
        <v/>
      </c>
      <c r="AB576" s="15" t="str">
        <f>IF($E576="","",IF($E576=$CL$6,"",IF($E576=$AG$6,LOOKUP($X576,$AF$7:$AF$25,$AG$7:$AG$25),IF($E576=$AH$6,LOOKUP($X576,$AF$7:$AF$25,$AH$7:$AH$25),IF($E576=$AI$6,LOOKUP($X576,$AF$7:$AF$25,$AI$7:$AI$25),IF($E576=$AJ$6,LOOKUP($X576,$AF$7:$AF$25,$AJ$7:$AJ$25),IF($E576=$BR$6,LOOKUP($X576,$AF$7:$AF$25,$BR$7:$BR$25),IF($E576=$BS$6,LOOKUP($X576,$AF$7:$AF$25,$BS$7:$BS$25),IF($E576=$BT$6,LOOKUP($X576,$AF$7:$AF$25,$BT$7:$BT$25),IF($E576=$BU$6,LOOKUP($X576,$AF$7:$AF$25,$BU$7:$BU$25),IF($E576=$BI$6,$BI$7,IF($E576=$AQ$6,LOOKUP($X576,$AF$7:$AF$25,$AQ$7:$AQ$25),IF($E576=$AR$6,LOOKUP($X576,$AF$7:$AF$25,$AR$7:$AR$25),IF($E576=$BV$6,LOOKUP($X576,$AF$7:$AF$25,$BV$7:$BV$25),IF($E576=$BW$6,LOOKUP($X576,$AF$7:$AF$25,$BW$7:$BW$25),IF($E576=$AU$6,LOOKUP($X576,$AF$7:$AF$25,$AU$7:$AU$25),IF($E576=$AV$6,LOOKUP($X576,$AF$7:$AF$25,$AV$7:$AV$25),IF($E576=$AK$6,LOOKUP($X576,$AF$7:$AF$25,$AK$7:$AK$25),IF($E576=$AL$6,LOOKUP($X576,$AF$7:$AF$25,$AL$7:$AL$25),IF($E576=$AM$6,LOOKUP($X576,$AF$7:$AF$25,$AM$7:$AM$25),IF($E576=$BJ$6,$BJ$7,IF($E576=#REF!,#REF!,IF($E576=$AN$6,$AN$7,IF($E576=$AW$6,LOOKUP($X576,$AF$7:$AF$25,$AW$7:$AW$25),IF($E576=$AX$6,LOOKUP($X576,$AF$7:$AF$25,$AX$7:$AX$25),IF($E576=$BD$6,$BD$7,IF($E576=$AY$6,LOOKUP($X576,$AF$7:$AF$25,$AY$7:$AY$25),IF($E576=$AZ$6,LOOKUP($X576,$AF$7:$AF$25,$AZ$7:$AZ$25),IF($E576=$BL$6,$BL$7,IF($E576=$AP$6,LOOKUP($X576,$AF$7:$AF$25,$AP$7:$AP$25),IF($E576=$BK$6,$BK$7,IF($E576=$CD$6,LOOKUP($X576,$AF$7:$AF$25,$CD$7:$CD$25),IF($E576=$BE$6,$BE$7,IF($E576=$BF$6,$BF$7,IF($E576=$BG$6,$BG$7,IF($E576=$CE$6,"based on duration",IF($E576=$CF$6,LOOKUP($X576,$AF$7:$AF$25,$CF$7:$CF$25),IF($E576=$CG$6,$CG$7,IF($E576=$CH$6,$CH$7,IF($E576=$CI$6,$CI$7,IF($E576=$BA$6,$BA$7,IF($E576=$BB$6,$BB$7,IF($E576=$BC$6,$BC$7,IF($E576=#REF!,#REF!,IF($E576=$CJ$6,$CJ$7,"TBD")))))))))))))))))))))))))))))))))))))))))))))</f>
        <v/>
      </c>
      <c r="AC576" s="15" t="str">
        <f t="shared" si="149"/>
        <v/>
      </c>
      <c r="AD576" s="15" t="str">
        <f>IF($G576="","",IF($G576=$CL$6,"",IF($G576=$AG$6,LOOKUP($Z576,$AF$7:$AF$25,$AG$7:$AG$25),IF($G576=$AH$6,LOOKUP($Z576,$AF$7:$AF$25,$AH$7:$AH$25),IF($G576=$AI$6,LOOKUP($Z576,$AF$7:$AF$25,$AI$7:$AI$25),IF($G576=$AJ$6,LOOKUP($Z576,$AF$7:$AF$25,$AJ$7:$AJ$25),IF($G576=$BR$6,LOOKUP($Z576,$AF$7:$AF$25,$BR$7:$BR$25),IF($G576=$BS$6,LOOKUP($Z576,$AF$7:$AF$25,$BS$7:$BS$25),IF($G576=$BT$6,LOOKUP($Z576,$AF$7:$AF$25,$BT$7:$BT$25),IF($G576=$BU$6,LOOKUP($Z576,$AF$7:$AF$25,$BU$7:$BU$25),IF($G576=$BI$6,$BI$7,IF($G576=$AQ$6,LOOKUP($Z576,$AF$7:$AF$25,$AQ$7:$AQ$25),IF($G576=$AR$6,LOOKUP($Z576,$AF$7:$AF$25,$AR$7:$AR$25),IF($G576=$BV$6,LOOKUP($Z576,$AF$7:$AF$25,$BV$7:$BV$25),IF($G576=$BW$6,LOOKUP($Z576,$AF$7:$AF$25,$BW$7:$BW$25),IF($G576=$AU$6,LOOKUP($Z576,$AF$7:$AF$25,$AU$7:$AU$25),IF($G576=$AV$6,LOOKUP($Z576,$AF$7:$AF$25,$AV$7:$AV$25),IF($G576=$AK$6,LOOKUP($Z576,$AF$7:$AF$25,$AK$7:$AK$25),IF($G576=$AL$6,LOOKUP($Z576,$AF$7:$AF$25,$AL$7:$AL$25),IF($G576=$AM$6,LOOKUP($Z576,$AF$7:$AF$25,$AM$7:$AM$25),IF($G576=$BJ$6,$BJ$7,IF($G576=#REF!,#REF!,IF($G576=$AN$6,$AN$7,IF($G576=$AW$6,LOOKUP($Z576,$AF$7:$AF$25,$AW$7:$AW$25),IF($G576=$AX$6,LOOKUP($Z576,$AF$7:$AF$25,$AX$7:$AX$25),IF($G576=$BD$6,$BD$7,IF($G576=$AY$6,LOOKUP($Z576,$AF$7:$AF$25,$AY$7:$AY$25),IF($G576=$AZ$6,LOOKUP($Z576,$AF$7:$AF$25,$AZ$7:$AZ$25),IF($G576=$BL$6,$BL$7,IF($G576=$AP$6,LOOKUP($Z576,$AF$7:$AF$25,$AP$7:$AP$25),IF($G576=$BK$6,$BK$7,IF($G576=$CD$6,LOOKUP($Z576,$AF$7:$AF$25,$CD$7:$CD$25),IF($G576=$BE$6,$BE$7,IF($G576=$BF$6,$BF$7,IF($G576=$BG$6,$BG$7,IF($G576=$CE$6,"based on duration",IF($G576=$CF$6,LOOKUP($Z576,$AF$7:$AF$25,$CF$7:$CF$25),IF($G576=$CG$6,$CG$7,IF($G576=$CH$6,$CH$7,IF($G576=$CI$6,$CI$7,IF($G576=$BA$6,$BA$7,IF($G576=$BB$6,$BB$7,IF($G576=$BC$6,$BC$7,IF($G576=#REF!,#REF!,IF($G576=$CJ$6,$CJ$7,"TBD")))))))))))))))))))))))))))))))))))))))))))))</f>
        <v/>
      </c>
      <c r="AE576" s="121"/>
      <c r="AF576" s="8"/>
      <c r="AG576" s="13"/>
      <c r="AH576" s="13"/>
      <c r="AI576" s="13"/>
      <c r="AJ576" s="13"/>
      <c r="AO576" s="13"/>
      <c r="BR576" s="13"/>
      <c r="BS576" s="122"/>
      <c r="BT576" s="122"/>
      <c r="BX576" s="13"/>
      <c r="BY576" s="122"/>
      <c r="BZ576" s="122"/>
      <c r="CO576" s="136"/>
      <c r="CP576" s="137"/>
    </row>
    <row r="577" spans="1:94" s="123" customFormat="1" x14ac:dyDescent="0.25">
      <c r="A577" s="118"/>
      <c r="B577" s="118"/>
      <c r="C577" s="118"/>
      <c r="D577" s="118"/>
      <c r="E577" s="118"/>
      <c r="F577" s="118"/>
      <c r="G577" s="118"/>
      <c r="H577" s="118"/>
      <c r="I577" s="18" t="str">
        <f t="shared" si="150"/>
        <v/>
      </c>
      <c r="J577" s="18" t="str">
        <f t="shared" si="151"/>
        <v/>
      </c>
      <c r="K577" s="118"/>
      <c r="L577" s="151"/>
      <c r="M577" s="151"/>
      <c r="N577" s="119"/>
      <c r="O577" s="120" t="str">
        <f t="shared" si="153"/>
        <v/>
      </c>
      <c r="P577" s="119"/>
      <c r="Q577" s="15" t="str">
        <f t="shared" si="154"/>
        <v/>
      </c>
      <c r="R577" s="15" t="str">
        <f>IF('2014 Quote Calculator'!$AB577="-","-",IF('2014 Quote Calculator'!$AB577="","",IF(OR('2014 Quote Calculator'!$E577=$CF$6,'2014 Quote Calculator'!$E577=$CG$6,'2014 Quote Calculator'!$E577=$CH$6,'2014 Quote Calculator'!$E577=$CI$6),'2014 Quote Calculator'!$AB577,(1-$L577)*'2014 Quote Calculator'!$AB577)))</f>
        <v/>
      </c>
      <c r="S577" s="15" t="str">
        <f t="shared" si="147"/>
        <v/>
      </c>
      <c r="T577" s="15" t="str">
        <f>IF('2014 Quote Calculator'!$AD577="-","-",IF('2014 Quote Calculator'!$AD577="","",IF(OR('2014 Quote Calculator'!$G577=$CF$6,'2014 Quote Calculator'!$G577=$CG$6,'2014 Quote Calculator'!$G577=$CH$6,'2014 Quote Calculator'!$G577=$CI$6),'2014 Quote Calculator'!$AD577,(1-$L577)*'2014 Quote Calculator'!$AD577)))</f>
        <v/>
      </c>
      <c r="U577" s="15" t="str">
        <f t="shared" si="155"/>
        <v/>
      </c>
      <c r="V577" s="119"/>
      <c r="W577" s="18" t="str">
        <f t="shared" si="152"/>
        <v/>
      </c>
      <c r="X577" s="18" t="str">
        <f t="shared" si="148"/>
        <v/>
      </c>
      <c r="Y577" s="18"/>
      <c r="Z577" s="18"/>
      <c r="AA577" s="18" t="str">
        <f t="shared" si="156"/>
        <v/>
      </c>
      <c r="AB577" s="15" t="str">
        <f>IF($E577="","",IF($E577=$CL$6,"",IF($E577=$AG$6,LOOKUP($X577,$AF$7:$AF$25,$AG$7:$AG$25),IF($E577=$AH$6,LOOKUP($X577,$AF$7:$AF$25,$AH$7:$AH$25),IF($E577=$AI$6,LOOKUP($X577,$AF$7:$AF$25,$AI$7:$AI$25),IF($E577=$AJ$6,LOOKUP($X577,$AF$7:$AF$25,$AJ$7:$AJ$25),IF($E577=$BR$6,LOOKUP($X577,$AF$7:$AF$25,$BR$7:$BR$25),IF($E577=$BS$6,LOOKUP($X577,$AF$7:$AF$25,$BS$7:$BS$25),IF($E577=$BT$6,LOOKUP($X577,$AF$7:$AF$25,$BT$7:$BT$25),IF($E577=$BU$6,LOOKUP($X577,$AF$7:$AF$25,$BU$7:$BU$25),IF($E577=$BI$6,$BI$7,IF($E577=$AQ$6,LOOKUP($X577,$AF$7:$AF$25,$AQ$7:$AQ$25),IF($E577=$AR$6,LOOKUP($X577,$AF$7:$AF$25,$AR$7:$AR$25),IF($E577=$BV$6,LOOKUP($X577,$AF$7:$AF$25,$BV$7:$BV$25),IF($E577=$BW$6,LOOKUP($X577,$AF$7:$AF$25,$BW$7:$BW$25),IF($E577=$AU$6,LOOKUP($X577,$AF$7:$AF$25,$AU$7:$AU$25),IF($E577=$AV$6,LOOKUP($X577,$AF$7:$AF$25,$AV$7:$AV$25),IF($E577=$AK$6,LOOKUP($X577,$AF$7:$AF$25,$AK$7:$AK$25),IF($E577=$AL$6,LOOKUP($X577,$AF$7:$AF$25,$AL$7:$AL$25),IF($E577=$AM$6,LOOKUP($X577,$AF$7:$AF$25,$AM$7:$AM$25),IF($E577=$BJ$6,$BJ$7,IF($E577=#REF!,#REF!,IF($E577=$AN$6,$AN$7,IF($E577=$AW$6,LOOKUP($X577,$AF$7:$AF$25,$AW$7:$AW$25),IF($E577=$AX$6,LOOKUP($X577,$AF$7:$AF$25,$AX$7:$AX$25),IF($E577=$BD$6,$BD$7,IF($E577=$AY$6,LOOKUP($X577,$AF$7:$AF$25,$AY$7:$AY$25),IF($E577=$AZ$6,LOOKUP($X577,$AF$7:$AF$25,$AZ$7:$AZ$25),IF($E577=$BL$6,$BL$7,IF($E577=$AP$6,LOOKUP($X577,$AF$7:$AF$25,$AP$7:$AP$25),IF($E577=$BK$6,$BK$7,IF($E577=$CD$6,LOOKUP($X577,$AF$7:$AF$25,$CD$7:$CD$25),IF($E577=$BE$6,$BE$7,IF($E577=$BF$6,$BF$7,IF($E577=$BG$6,$BG$7,IF($E577=$CE$6,"based on duration",IF($E577=$CF$6,LOOKUP($X577,$AF$7:$AF$25,$CF$7:$CF$25),IF($E577=$CG$6,$CG$7,IF($E577=$CH$6,$CH$7,IF($E577=$CI$6,$CI$7,IF($E577=$BA$6,$BA$7,IF($E577=$BB$6,$BB$7,IF($E577=$BC$6,$BC$7,IF($E577=#REF!,#REF!,IF($E577=$CJ$6,$CJ$7,"TBD")))))))))))))))))))))))))))))))))))))))))))))</f>
        <v/>
      </c>
      <c r="AC577" s="15" t="str">
        <f t="shared" si="149"/>
        <v/>
      </c>
      <c r="AD577" s="15" t="str">
        <f>IF($G577="","",IF($G577=$CL$6,"",IF($G577=$AG$6,LOOKUP($Z577,$AF$7:$AF$25,$AG$7:$AG$25),IF($G577=$AH$6,LOOKUP($Z577,$AF$7:$AF$25,$AH$7:$AH$25),IF($G577=$AI$6,LOOKUP($Z577,$AF$7:$AF$25,$AI$7:$AI$25),IF($G577=$AJ$6,LOOKUP($Z577,$AF$7:$AF$25,$AJ$7:$AJ$25),IF($G577=$BR$6,LOOKUP($Z577,$AF$7:$AF$25,$BR$7:$BR$25),IF($G577=$BS$6,LOOKUP($Z577,$AF$7:$AF$25,$BS$7:$BS$25),IF($G577=$BT$6,LOOKUP($Z577,$AF$7:$AF$25,$BT$7:$BT$25),IF($G577=$BU$6,LOOKUP($Z577,$AF$7:$AF$25,$BU$7:$BU$25),IF($G577=$BI$6,$BI$7,IF($G577=$AQ$6,LOOKUP($Z577,$AF$7:$AF$25,$AQ$7:$AQ$25),IF($G577=$AR$6,LOOKUP($Z577,$AF$7:$AF$25,$AR$7:$AR$25),IF($G577=$BV$6,LOOKUP($Z577,$AF$7:$AF$25,$BV$7:$BV$25),IF($G577=$BW$6,LOOKUP($Z577,$AF$7:$AF$25,$BW$7:$BW$25),IF($G577=$AU$6,LOOKUP($Z577,$AF$7:$AF$25,$AU$7:$AU$25),IF($G577=$AV$6,LOOKUP($Z577,$AF$7:$AF$25,$AV$7:$AV$25),IF($G577=$AK$6,LOOKUP($Z577,$AF$7:$AF$25,$AK$7:$AK$25),IF($G577=$AL$6,LOOKUP($Z577,$AF$7:$AF$25,$AL$7:$AL$25),IF($G577=$AM$6,LOOKUP($Z577,$AF$7:$AF$25,$AM$7:$AM$25),IF($G577=$BJ$6,$BJ$7,IF($G577=#REF!,#REF!,IF($G577=$AN$6,$AN$7,IF($G577=$AW$6,LOOKUP($Z577,$AF$7:$AF$25,$AW$7:$AW$25),IF($G577=$AX$6,LOOKUP($Z577,$AF$7:$AF$25,$AX$7:$AX$25),IF($G577=$BD$6,$BD$7,IF($G577=$AY$6,LOOKUP($Z577,$AF$7:$AF$25,$AY$7:$AY$25),IF($G577=$AZ$6,LOOKUP($Z577,$AF$7:$AF$25,$AZ$7:$AZ$25),IF($G577=$BL$6,$BL$7,IF($G577=$AP$6,LOOKUP($Z577,$AF$7:$AF$25,$AP$7:$AP$25),IF($G577=$BK$6,$BK$7,IF($G577=$CD$6,LOOKUP($Z577,$AF$7:$AF$25,$CD$7:$CD$25),IF($G577=$BE$6,$BE$7,IF($G577=$BF$6,$BF$7,IF($G577=$BG$6,$BG$7,IF($G577=$CE$6,"based on duration",IF($G577=$CF$6,LOOKUP($Z577,$AF$7:$AF$25,$CF$7:$CF$25),IF($G577=$CG$6,$CG$7,IF($G577=$CH$6,$CH$7,IF($G577=$CI$6,$CI$7,IF($G577=$BA$6,$BA$7,IF($G577=$BB$6,$BB$7,IF($G577=$BC$6,$BC$7,IF($G577=#REF!,#REF!,IF($G577=$CJ$6,$CJ$7,"TBD")))))))))))))))))))))))))))))))))))))))))))))</f>
        <v/>
      </c>
      <c r="AE577" s="121"/>
      <c r="AF577" s="8"/>
      <c r="AG577" s="13"/>
      <c r="AH577" s="13"/>
      <c r="AI577" s="13"/>
      <c r="AJ577" s="13"/>
      <c r="AO577" s="13"/>
      <c r="BR577" s="13"/>
      <c r="BS577" s="122"/>
      <c r="BT577" s="122"/>
      <c r="BX577" s="13"/>
      <c r="BY577" s="122"/>
      <c r="BZ577" s="122"/>
      <c r="CO577" s="136"/>
      <c r="CP577" s="137"/>
    </row>
    <row r="578" spans="1:94" s="123" customFormat="1" x14ac:dyDescent="0.25">
      <c r="A578" s="118"/>
      <c r="B578" s="118"/>
      <c r="C578" s="118"/>
      <c r="D578" s="118"/>
      <c r="E578" s="118"/>
      <c r="F578" s="118"/>
      <c r="G578" s="118"/>
      <c r="H578" s="118"/>
      <c r="I578" s="18" t="str">
        <f t="shared" si="150"/>
        <v/>
      </c>
      <c r="J578" s="18" t="str">
        <f t="shared" si="151"/>
        <v/>
      </c>
      <c r="K578" s="118"/>
      <c r="L578" s="151"/>
      <c r="M578" s="151"/>
      <c r="N578" s="119"/>
      <c r="O578" s="120" t="str">
        <f t="shared" si="153"/>
        <v/>
      </c>
      <c r="P578" s="119"/>
      <c r="Q578" s="15" t="str">
        <f t="shared" si="154"/>
        <v/>
      </c>
      <c r="R578" s="15" t="str">
        <f>IF('2014 Quote Calculator'!$AB578="-","-",IF('2014 Quote Calculator'!$AB578="","",IF(OR('2014 Quote Calculator'!$E578=$CF$6,'2014 Quote Calculator'!$E578=$CG$6,'2014 Quote Calculator'!$E578=$CH$6,'2014 Quote Calculator'!$E578=$CI$6),'2014 Quote Calculator'!$AB578,(1-$L578)*'2014 Quote Calculator'!$AB578)))</f>
        <v/>
      </c>
      <c r="S578" s="15" t="str">
        <f t="shared" si="147"/>
        <v/>
      </c>
      <c r="T578" s="15" t="str">
        <f>IF('2014 Quote Calculator'!$AD578="-","-",IF('2014 Quote Calculator'!$AD578="","",IF(OR('2014 Quote Calculator'!$G578=$CF$6,'2014 Quote Calculator'!$G578=$CG$6,'2014 Quote Calculator'!$G578=$CH$6,'2014 Quote Calculator'!$G578=$CI$6),'2014 Quote Calculator'!$AD578,(1-$L578)*'2014 Quote Calculator'!$AD578)))</f>
        <v/>
      </c>
      <c r="U578" s="15" t="str">
        <f t="shared" si="155"/>
        <v/>
      </c>
      <c r="V578" s="119"/>
      <c r="W578" s="18" t="str">
        <f t="shared" si="152"/>
        <v/>
      </c>
      <c r="X578" s="18" t="str">
        <f t="shared" si="148"/>
        <v/>
      </c>
      <c r="Y578" s="18"/>
      <c r="Z578" s="18"/>
      <c r="AA578" s="18" t="str">
        <f t="shared" si="156"/>
        <v/>
      </c>
      <c r="AB578" s="15" t="str">
        <f>IF($E578="","",IF($E578=$CL$6,"",IF($E578=$AG$6,LOOKUP($X578,$AF$7:$AF$25,$AG$7:$AG$25),IF($E578=$AH$6,LOOKUP($X578,$AF$7:$AF$25,$AH$7:$AH$25),IF($E578=$AI$6,LOOKUP($X578,$AF$7:$AF$25,$AI$7:$AI$25),IF($E578=$AJ$6,LOOKUP($X578,$AF$7:$AF$25,$AJ$7:$AJ$25),IF($E578=$BR$6,LOOKUP($X578,$AF$7:$AF$25,$BR$7:$BR$25),IF($E578=$BS$6,LOOKUP($X578,$AF$7:$AF$25,$BS$7:$BS$25),IF($E578=$BT$6,LOOKUP($X578,$AF$7:$AF$25,$BT$7:$BT$25),IF($E578=$BU$6,LOOKUP($X578,$AF$7:$AF$25,$BU$7:$BU$25),IF($E578=$BI$6,$BI$7,IF($E578=$AQ$6,LOOKUP($X578,$AF$7:$AF$25,$AQ$7:$AQ$25),IF($E578=$AR$6,LOOKUP($X578,$AF$7:$AF$25,$AR$7:$AR$25),IF($E578=$BV$6,LOOKUP($X578,$AF$7:$AF$25,$BV$7:$BV$25),IF($E578=$BW$6,LOOKUP($X578,$AF$7:$AF$25,$BW$7:$BW$25),IF($E578=$AU$6,LOOKUP($X578,$AF$7:$AF$25,$AU$7:$AU$25),IF($E578=$AV$6,LOOKUP($X578,$AF$7:$AF$25,$AV$7:$AV$25),IF($E578=$AK$6,LOOKUP($X578,$AF$7:$AF$25,$AK$7:$AK$25),IF($E578=$AL$6,LOOKUP($X578,$AF$7:$AF$25,$AL$7:$AL$25),IF($E578=$AM$6,LOOKUP($X578,$AF$7:$AF$25,$AM$7:$AM$25),IF($E578=$BJ$6,$BJ$7,IF($E578=#REF!,#REF!,IF($E578=$AN$6,$AN$7,IF($E578=$AW$6,LOOKUP($X578,$AF$7:$AF$25,$AW$7:$AW$25),IF($E578=$AX$6,LOOKUP($X578,$AF$7:$AF$25,$AX$7:$AX$25),IF($E578=$BD$6,$BD$7,IF($E578=$AY$6,LOOKUP($X578,$AF$7:$AF$25,$AY$7:$AY$25),IF($E578=$AZ$6,LOOKUP($X578,$AF$7:$AF$25,$AZ$7:$AZ$25),IF($E578=$BL$6,$BL$7,IF($E578=$AP$6,LOOKUP($X578,$AF$7:$AF$25,$AP$7:$AP$25),IF($E578=$BK$6,$BK$7,IF($E578=$CD$6,LOOKUP($X578,$AF$7:$AF$25,$CD$7:$CD$25),IF($E578=$BE$6,$BE$7,IF($E578=$BF$6,$BF$7,IF($E578=$BG$6,$BG$7,IF($E578=$CE$6,"based on duration",IF($E578=$CF$6,LOOKUP($X578,$AF$7:$AF$25,$CF$7:$CF$25),IF($E578=$CG$6,$CG$7,IF($E578=$CH$6,$CH$7,IF($E578=$CI$6,$CI$7,IF($E578=$BA$6,$BA$7,IF($E578=$BB$6,$BB$7,IF($E578=$BC$6,$BC$7,IF($E578=#REF!,#REF!,IF($E578=$CJ$6,$CJ$7,"TBD")))))))))))))))))))))))))))))))))))))))))))))</f>
        <v/>
      </c>
      <c r="AC578" s="15" t="str">
        <f t="shared" si="149"/>
        <v/>
      </c>
      <c r="AD578" s="15" t="str">
        <f>IF($G578="","",IF($G578=$CL$6,"",IF($G578=$AG$6,LOOKUP($Z578,$AF$7:$AF$25,$AG$7:$AG$25),IF($G578=$AH$6,LOOKUP($Z578,$AF$7:$AF$25,$AH$7:$AH$25),IF($G578=$AI$6,LOOKUP($Z578,$AF$7:$AF$25,$AI$7:$AI$25),IF($G578=$AJ$6,LOOKUP($Z578,$AF$7:$AF$25,$AJ$7:$AJ$25),IF($G578=$BR$6,LOOKUP($Z578,$AF$7:$AF$25,$BR$7:$BR$25),IF($G578=$BS$6,LOOKUP($Z578,$AF$7:$AF$25,$BS$7:$BS$25),IF($G578=$BT$6,LOOKUP($Z578,$AF$7:$AF$25,$BT$7:$BT$25),IF($G578=$BU$6,LOOKUP($Z578,$AF$7:$AF$25,$BU$7:$BU$25),IF($G578=$BI$6,$BI$7,IF($G578=$AQ$6,LOOKUP($Z578,$AF$7:$AF$25,$AQ$7:$AQ$25),IF($G578=$AR$6,LOOKUP($Z578,$AF$7:$AF$25,$AR$7:$AR$25),IF($G578=$BV$6,LOOKUP($Z578,$AF$7:$AF$25,$BV$7:$BV$25),IF($G578=$BW$6,LOOKUP($Z578,$AF$7:$AF$25,$BW$7:$BW$25),IF($G578=$AU$6,LOOKUP($Z578,$AF$7:$AF$25,$AU$7:$AU$25),IF($G578=$AV$6,LOOKUP($Z578,$AF$7:$AF$25,$AV$7:$AV$25),IF($G578=$AK$6,LOOKUP($Z578,$AF$7:$AF$25,$AK$7:$AK$25),IF($G578=$AL$6,LOOKUP($Z578,$AF$7:$AF$25,$AL$7:$AL$25),IF($G578=$AM$6,LOOKUP($Z578,$AF$7:$AF$25,$AM$7:$AM$25),IF($G578=$BJ$6,$BJ$7,IF($G578=#REF!,#REF!,IF($G578=$AN$6,$AN$7,IF($G578=$AW$6,LOOKUP($Z578,$AF$7:$AF$25,$AW$7:$AW$25),IF($G578=$AX$6,LOOKUP($Z578,$AF$7:$AF$25,$AX$7:$AX$25),IF($G578=$BD$6,$BD$7,IF($G578=$AY$6,LOOKUP($Z578,$AF$7:$AF$25,$AY$7:$AY$25),IF($G578=$AZ$6,LOOKUP($Z578,$AF$7:$AF$25,$AZ$7:$AZ$25),IF($G578=$BL$6,$BL$7,IF($G578=$AP$6,LOOKUP($Z578,$AF$7:$AF$25,$AP$7:$AP$25),IF($G578=$BK$6,$BK$7,IF($G578=$CD$6,LOOKUP($Z578,$AF$7:$AF$25,$CD$7:$CD$25),IF($G578=$BE$6,$BE$7,IF($G578=$BF$6,$BF$7,IF($G578=$BG$6,$BG$7,IF($G578=$CE$6,"based on duration",IF($G578=$CF$6,LOOKUP($Z578,$AF$7:$AF$25,$CF$7:$CF$25),IF($G578=$CG$6,$CG$7,IF($G578=$CH$6,$CH$7,IF($G578=$CI$6,$CI$7,IF($G578=$BA$6,$BA$7,IF($G578=$BB$6,$BB$7,IF($G578=$BC$6,$BC$7,IF($G578=#REF!,#REF!,IF($G578=$CJ$6,$CJ$7,"TBD")))))))))))))))))))))))))))))))))))))))))))))</f>
        <v/>
      </c>
      <c r="AE578" s="121"/>
      <c r="AF578" s="8"/>
      <c r="AG578" s="13"/>
      <c r="AH578" s="13"/>
      <c r="AI578" s="13"/>
      <c r="AJ578" s="13"/>
      <c r="AO578" s="13"/>
      <c r="BR578" s="13"/>
      <c r="BS578" s="122"/>
      <c r="BT578" s="122"/>
      <c r="BX578" s="13"/>
      <c r="BY578" s="122"/>
      <c r="BZ578" s="122"/>
      <c r="CO578" s="136"/>
      <c r="CP578" s="137"/>
    </row>
    <row r="579" spans="1:94" s="123" customFormat="1" x14ac:dyDescent="0.25">
      <c r="A579" s="118"/>
      <c r="B579" s="118"/>
      <c r="C579" s="118"/>
      <c r="D579" s="118"/>
      <c r="E579" s="118"/>
      <c r="F579" s="118"/>
      <c r="G579" s="118"/>
      <c r="H579" s="118"/>
      <c r="I579" s="18" t="str">
        <f t="shared" si="150"/>
        <v/>
      </c>
      <c r="J579" s="18" t="str">
        <f t="shared" si="151"/>
        <v/>
      </c>
      <c r="K579" s="118"/>
      <c r="L579" s="151"/>
      <c r="M579" s="151"/>
      <c r="N579" s="119"/>
      <c r="O579" s="120" t="str">
        <f t="shared" si="153"/>
        <v/>
      </c>
      <c r="P579" s="119"/>
      <c r="Q579" s="15" t="str">
        <f t="shared" si="154"/>
        <v/>
      </c>
      <c r="R579" s="15" t="str">
        <f>IF('2014 Quote Calculator'!$AB579="-","-",IF('2014 Quote Calculator'!$AB579="","",IF(OR('2014 Quote Calculator'!$E579=$CF$6,'2014 Quote Calculator'!$E579=$CG$6,'2014 Quote Calculator'!$E579=$CH$6,'2014 Quote Calculator'!$E579=$CI$6),'2014 Quote Calculator'!$AB579,(1-$L579)*'2014 Quote Calculator'!$AB579)))</f>
        <v/>
      </c>
      <c r="S579" s="15" t="str">
        <f t="shared" si="147"/>
        <v/>
      </c>
      <c r="T579" s="15" t="str">
        <f>IF('2014 Quote Calculator'!$AD579="-","-",IF('2014 Quote Calculator'!$AD579="","",IF(OR('2014 Quote Calculator'!$G579=$CF$6,'2014 Quote Calculator'!$G579=$CG$6,'2014 Quote Calculator'!$G579=$CH$6,'2014 Quote Calculator'!$G579=$CI$6),'2014 Quote Calculator'!$AD579,(1-$L579)*'2014 Quote Calculator'!$AD579)))</f>
        <v/>
      </c>
      <c r="U579" s="15" t="str">
        <f t="shared" si="155"/>
        <v/>
      </c>
      <c r="V579" s="119"/>
      <c r="W579" s="18" t="str">
        <f t="shared" si="152"/>
        <v/>
      </c>
      <c r="X579" s="18" t="str">
        <f t="shared" si="148"/>
        <v/>
      </c>
      <c r="Y579" s="18"/>
      <c r="Z579" s="18"/>
      <c r="AA579" s="18" t="str">
        <f t="shared" si="156"/>
        <v/>
      </c>
      <c r="AB579" s="15" t="str">
        <f>IF($E579="","",IF($E579=$CL$6,"",IF($E579=$AG$6,LOOKUP($X579,$AF$7:$AF$25,$AG$7:$AG$25),IF($E579=$AH$6,LOOKUP($X579,$AF$7:$AF$25,$AH$7:$AH$25),IF($E579=$AI$6,LOOKUP($X579,$AF$7:$AF$25,$AI$7:$AI$25),IF($E579=$AJ$6,LOOKUP($X579,$AF$7:$AF$25,$AJ$7:$AJ$25),IF($E579=$BR$6,LOOKUP($X579,$AF$7:$AF$25,$BR$7:$BR$25),IF($E579=$BS$6,LOOKUP($X579,$AF$7:$AF$25,$BS$7:$BS$25),IF($E579=$BT$6,LOOKUP($X579,$AF$7:$AF$25,$BT$7:$BT$25),IF($E579=$BU$6,LOOKUP($X579,$AF$7:$AF$25,$BU$7:$BU$25),IF($E579=$BI$6,$BI$7,IF($E579=$AQ$6,LOOKUP($X579,$AF$7:$AF$25,$AQ$7:$AQ$25),IF($E579=$AR$6,LOOKUP($X579,$AF$7:$AF$25,$AR$7:$AR$25),IF($E579=$BV$6,LOOKUP($X579,$AF$7:$AF$25,$BV$7:$BV$25),IF($E579=$BW$6,LOOKUP($X579,$AF$7:$AF$25,$BW$7:$BW$25),IF($E579=$AU$6,LOOKUP($X579,$AF$7:$AF$25,$AU$7:$AU$25),IF($E579=$AV$6,LOOKUP($X579,$AF$7:$AF$25,$AV$7:$AV$25),IF($E579=$AK$6,LOOKUP($X579,$AF$7:$AF$25,$AK$7:$AK$25),IF($E579=$AL$6,LOOKUP($X579,$AF$7:$AF$25,$AL$7:$AL$25),IF($E579=$AM$6,LOOKUP($X579,$AF$7:$AF$25,$AM$7:$AM$25),IF($E579=$BJ$6,$BJ$7,IF($E579=#REF!,#REF!,IF($E579=$AN$6,$AN$7,IF($E579=$AW$6,LOOKUP($X579,$AF$7:$AF$25,$AW$7:$AW$25),IF($E579=$AX$6,LOOKUP($X579,$AF$7:$AF$25,$AX$7:$AX$25),IF($E579=$BD$6,$BD$7,IF($E579=$AY$6,LOOKUP($X579,$AF$7:$AF$25,$AY$7:$AY$25),IF($E579=$AZ$6,LOOKUP($X579,$AF$7:$AF$25,$AZ$7:$AZ$25),IF($E579=$BL$6,$BL$7,IF($E579=$AP$6,LOOKUP($X579,$AF$7:$AF$25,$AP$7:$AP$25),IF($E579=$BK$6,$BK$7,IF($E579=$CD$6,LOOKUP($X579,$AF$7:$AF$25,$CD$7:$CD$25),IF($E579=$BE$6,$BE$7,IF($E579=$BF$6,$BF$7,IF($E579=$BG$6,$BG$7,IF($E579=$CE$6,"based on duration",IF($E579=$CF$6,LOOKUP($X579,$AF$7:$AF$25,$CF$7:$CF$25),IF($E579=$CG$6,$CG$7,IF($E579=$CH$6,$CH$7,IF($E579=$CI$6,$CI$7,IF($E579=$BA$6,$BA$7,IF($E579=$BB$6,$BB$7,IF($E579=$BC$6,$BC$7,IF($E579=#REF!,#REF!,IF($E579=$CJ$6,$CJ$7,"TBD")))))))))))))))))))))))))))))))))))))))))))))</f>
        <v/>
      </c>
      <c r="AC579" s="15" t="str">
        <f t="shared" si="149"/>
        <v/>
      </c>
      <c r="AD579" s="15" t="str">
        <f>IF($G579="","",IF($G579=$CL$6,"",IF($G579=$AG$6,LOOKUP($Z579,$AF$7:$AF$25,$AG$7:$AG$25),IF($G579=$AH$6,LOOKUP($Z579,$AF$7:$AF$25,$AH$7:$AH$25),IF($G579=$AI$6,LOOKUP($Z579,$AF$7:$AF$25,$AI$7:$AI$25),IF($G579=$AJ$6,LOOKUP($Z579,$AF$7:$AF$25,$AJ$7:$AJ$25),IF($G579=$BR$6,LOOKUP($Z579,$AF$7:$AF$25,$BR$7:$BR$25),IF($G579=$BS$6,LOOKUP($Z579,$AF$7:$AF$25,$BS$7:$BS$25),IF($G579=$BT$6,LOOKUP($Z579,$AF$7:$AF$25,$BT$7:$BT$25),IF($G579=$BU$6,LOOKUP($Z579,$AF$7:$AF$25,$BU$7:$BU$25),IF($G579=$BI$6,$BI$7,IF($G579=$AQ$6,LOOKUP($Z579,$AF$7:$AF$25,$AQ$7:$AQ$25),IF($G579=$AR$6,LOOKUP($Z579,$AF$7:$AF$25,$AR$7:$AR$25),IF($G579=$BV$6,LOOKUP($Z579,$AF$7:$AF$25,$BV$7:$BV$25),IF($G579=$BW$6,LOOKUP($Z579,$AF$7:$AF$25,$BW$7:$BW$25),IF($G579=$AU$6,LOOKUP($Z579,$AF$7:$AF$25,$AU$7:$AU$25),IF($G579=$AV$6,LOOKUP($Z579,$AF$7:$AF$25,$AV$7:$AV$25),IF($G579=$AK$6,LOOKUP($Z579,$AF$7:$AF$25,$AK$7:$AK$25),IF($G579=$AL$6,LOOKUP($Z579,$AF$7:$AF$25,$AL$7:$AL$25),IF($G579=$AM$6,LOOKUP($Z579,$AF$7:$AF$25,$AM$7:$AM$25),IF($G579=$BJ$6,$BJ$7,IF($G579=#REF!,#REF!,IF($G579=$AN$6,$AN$7,IF($G579=$AW$6,LOOKUP($Z579,$AF$7:$AF$25,$AW$7:$AW$25),IF($G579=$AX$6,LOOKUP($Z579,$AF$7:$AF$25,$AX$7:$AX$25),IF($G579=$BD$6,$BD$7,IF($G579=$AY$6,LOOKUP($Z579,$AF$7:$AF$25,$AY$7:$AY$25),IF($G579=$AZ$6,LOOKUP($Z579,$AF$7:$AF$25,$AZ$7:$AZ$25),IF($G579=$BL$6,$BL$7,IF($G579=$AP$6,LOOKUP($Z579,$AF$7:$AF$25,$AP$7:$AP$25),IF($G579=$BK$6,$BK$7,IF($G579=$CD$6,LOOKUP($Z579,$AF$7:$AF$25,$CD$7:$CD$25),IF($G579=$BE$6,$BE$7,IF($G579=$BF$6,$BF$7,IF($G579=$BG$6,$BG$7,IF($G579=$CE$6,"based on duration",IF($G579=$CF$6,LOOKUP($Z579,$AF$7:$AF$25,$CF$7:$CF$25),IF($G579=$CG$6,$CG$7,IF($G579=$CH$6,$CH$7,IF($G579=$CI$6,$CI$7,IF($G579=$BA$6,$BA$7,IF($G579=$BB$6,$BB$7,IF($G579=$BC$6,$BC$7,IF($G579=#REF!,#REF!,IF($G579=$CJ$6,$CJ$7,"TBD")))))))))))))))))))))))))))))))))))))))))))))</f>
        <v/>
      </c>
      <c r="AE579" s="121"/>
      <c r="AF579" s="8"/>
      <c r="AG579" s="13"/>
      <c r="AH579" s="13"/>
      <c r="AI579" s="13"/>
      <c r="AJ579" s="13"/>
      <c r="AO579" s="13"/>
      <c r="BR579" s="13"/>
      <c r="BS579" s="122"/>
      <c r="BT579" s="122"/>
      <c r="BX579" s="13"/>
      <c r="BY579" s="122"/>
      <c r="BZ579" s="122"/>
      <c r="CO579" s="136"/>
      <c r="CP579" s="137"/>
    </row>
    <row r="580" spans="1:94" s="123" customFormat="1" x14ac:dyDescent="0.25">
      <c r="A580" s="118"/>
      <c r="B580" s="118"/>
      <c r="C580" s="118"/>
      <c r="D580" s="118"/>
      <c r="E580" s="118"/>
      <c r="F580" s="118"/>
      <c r="G580" s="118"/>
      <c r="H580" s="118"/>
      <c r="I580" s="18" t="str">
        <f t="shared" si="150"/>
        <v/>
      </c>
      <c r="J580" s="18" t="str">
        <f t="shared" si="151"/>
        <v/>
      </c>
      <c r="K580" s="118"/>
      <c r="L580" s="151"/>
      <c r="M580" s="151"/>
      <c r="N580" s="119"/>
      <c r="O580" s="120" t="str">
        <f t="shared" si="153"/>
        <v/>
      </c>
      <c r="P580" s="119"/>
      <c r="Q580" s="15" t="str">
        <f t="shared" si="154"/>
        <v/>
      </c>
      <c r="R580" s="15" t="str">
        <f>IF('2014 Quote Calculator'!$AB580="-","-",IF('2014 Quote Calculator'!$AB580="","",IF(OR('2014 Quote Calculator'!$E580=$CF$6,'2014 Quote Calculator'!$E580=$CG$6,'2014 Quote Calculator'!$E580=$CH$6,'2014 Quote Calculator'!$E580=$CI$6),'2014 Quote Calculator'!$AB580,(1-$L580)*'2014 Quote Calculator'!$AB580)))</f>
        <v/>
      </c>
      <c r="S580" s="15" t="str">
        <f t="shared" si="147"/>
        <v/>
      </c>
      <c r="T580" s="15" t="str">
        <f>IF('2014 Quote Calculator'!$AD580="-","-",IF('2014 Quote Calculator'!$AD580="","",IF(OR('2014 Quote Calculator'!$G580=$CF$6,'2014 Quote Calculator'!$G580=$CG$6,'2014 Quote Calculator'!$G580=$CH$6,'2014 Quote Calculator'!$G580=$CI$6),'2014 Quote Calculator'!$AD580,(1-$L580)*'2014 Quote Calculator'!$AD580)))</f>
        <v/>
      </c>
      <c r="U580" s="15" t="str">
        <f t="shared" si="155"/>
        <v/>
      </c>
      <c r="V580" s="119"/>
      <c r="W580" s="18" t="str">
        <f t="shared" si="152"/>
        <v/>
      </c>
      <c r="X580" s="18" t="str">
        <f t="shared" si="148"/>
        <v/>
      </c>
      <c r="Y580" s="18"/>
      <c r="Z580" s="18"/>
      <c r="AA580" s="18" t="str">
        <f t="shared" si="156"/>
        <v/>
      </c>
      <c r="AB580" s="15" t="str">
        <f>IF($E580="","",IF($E580=$CL$6,"",IF($E580=$AG$6,LOOKUP($X580,$AF$7:$AF$25,$AG$7:$AG$25),IF($E580=$AH$6,LOOKUP($X580,$AF$7:$AF$25,$AH$7:$AH$25),IF($E580=$AI$6,LOOKUP($X580,$AF$7:$AF$25,$AI$7:$AI$25),IF($E580=$AJ$6,LOOKUP($X580,$AF$7:$AF$25,$AJ$7:$AJ$25),IF($E580=$BR$6,LOOKUP($X580,$AF$7:$AF$25,$BR$7:$BR$25),IF($E580=$BS$6,LOOKUP($X580,$AF$7:$AF$25,$BS$7:$BS$25),IF($E580=$BT$6,LOOKUP($X580,$AF$7:$AF$25,$BT$7:$BT$25),IF($E580=$BU$6,LOOKUP($X580,$AF$7:$AF$25,$BU$7:$BU$25),IF($E580=$BI$6,$BI$7,IF($E580=$AQ$6,LOOKUP($X580,$AF$7:$AF$25,$AQ$7:$AQ$25),IF($E580=$AR$6,LOOKUP($X580,$AF$7:$AF$25,$AR$7:$AR$25),IF($E580=$BV$6,LOOKUP($X580,$AF$7:$AF$25,$BV$7:$BV$25),IF($E580=$BW$6,LOOKUP($X580,$AF$7:$AF$25,$BW$7:$BW$25),IF($E580=$AU$6,LOOKUP($X580,$AF$7:$AF$25,$AU$7:$AU$25),IF($E580=$AV$6,LOOKUP($X580,$AF$7:$AF$25,$AV$7:$AV$25),IF($E580=$AK$6,LOOKUP($X580,$AF$7:$AF$25,$AK$7:$AK$25),IF($E580=$AL$6,LOOKUP($X580,$AF$7:$AF$25,$AL$7:$AL$25),IF($E580=$AM$6,LOOKUP($X580,$AF$7:$AF$25,$AM$7:$AM$25),IF($E580=$BJ$6,$BJ$7,IF($E580=#REF!,#REF!,IF($E580=$AN$6,$AN$7,IF($E580=$AW$6,LOOKUP($X580,$AF$7:$AF$25,$AW$7:$AW$25),IF($E580=$AX$6,LOOKUP($X580,$AF$7:$AF$25,$AX$7:$AX$25),IF($E580=$BD$6,$BD$7,IF($E580=$AY$6,LOOKUP($X580,$AF$7:$AF$25,$AY$7:$AY$25),IF($E580=$AZ$6,LOOKUP($X580,$AF$7:$AF$25,$AZ$7:$AZ$25),IF($E580=$BL$6,$BL$7,IF($E580=$AP$6,LOOKUP($X580,$AF$7:$AF$25,$AP$7:$AP$25),IF($E580=$BK$6,$BK$7,IF($E580=$CD$6,LOOKUP($X580,$AF$7:$AF$25,$CD$7:$CD$25),IF($E580=$BE$6,$BE$7,IF($E580=$BF$6,$BF$7,IF($E580=$BG$6,$BG$7,IF($E580=$CE$6,"based on duration",IF($E580=$CF$6,LOOKUP($X580,$AF$7:$AF$25,$CF$7:$CF$25),IF($E580=$CG$6,$CG$7,IF($E580=$CH$6,$CH$7,IF($E580=$CI$6,$CI$7,IF($E580=$BA$6,$BA$7,IF($E580=$BB$6,$BB$7,IF($E580=$BC$6,$BC$7,IF($E580=#REF!,#REF!,IF($E580=$CJ$6,$CJ$7,"TBD")))))))))))))))))))))))))))))))))))))))))))))</f>
        <v/>
      </c>
      <c r="AC580" s="15" t="str">
        <f t="shared" si="149"/>
        <v/>
      </c>
      <c r="AD580" s="15" t="str">
        <f>IF($G580="","",IF($G580=$CL$6,"",IF($G580=$AG$6,LOOKUP($Z580,$AF$7:$AF$25,$AG$7:$AG$25),IF($G580=$AH$6,LOOKUP($Z580,$AF$7:$AF$25,$AH$7:$AH$25),IF($G580=$AI$6,LOOKUP($Z580,$AF$7:$AF$25,$AI$7:$AI$25),IF($G580=$AJ$6,LOOKUP($Z580,$AF$7:$AF$25,$AJ$7:$AJ$25),IF($G580=$BR$6,LOOKUP($Z580,$AF$7:$AF$25,$BR$7:$BR$25),IF($G580=$BS$6,LOOKUP($Z580,$AF$7:$AF$25,$BS$7:$BS$25),IF($G580=$BT$6,LOOKUP($Z580,$AF$7:$AF$25,$BT$7:$BT$25),IF($G580=$BU$6,LOOKUP($Z580,$AF$7:$AF$25,$BU$7:$BU$25),IF($G580=$BI$6,$BI$7,IF($G580=$AQ$6,LOOKUP($Z580,$AF$7:$AF$25,$AQ$7:$AQ$25),IF($G580=$AR$6,LOOKUP($Z580,$AF$7:$AF$25,$AR$7:$AR$25),IF($G580=$BV$6,LOOKUP($Z580,$AF$7:$AF$25,$BV$7:$BV$25),IF($G580=$BW$6,LOOKUP($Z580,$AF$7:$AF$25,$BW$7:$BW$25),IF($G580=$AU$6,LOOKUP($Z580,$AF$7:$AF$25,$AU$7:$AU$25),IF($G580=$AV$6,LOOKUP($Z580,$AF$7:$AF$25,$AV$7:$AV$25),IF($G580=$AK$6,LOOKUP($Z580,$AF$7:$AF$25,$AK$7:$AK$25),IF($G580=$AL$6,LOOKUP($Z580,$AF$7:$AF$25,$AL$7:$AL$25),IF($G580=$AM$6,LOOKUP($Z580,$AF$7:$AF$25,$AM$7:$AM$25),IF($G580=$BJ$6,$BJ$7,IF($G580=#REF!,#REF!,IF($G580=$AN$6,$AN$7,IF($G580=$AW$6,LOOKUP($Z580,$AF$7:$AF$25,$AW$7:$AW$25),IF($G580=$AX$6,LOOKUP($Z580,$AF$7:$AF$25,$AX$7:$AX$25),IF($G580=$BD$6,$BD$7,IF($G580=$AY$6,LOOKUP($Z580,$AF$7:$AF$25,$AY$7:$AY$25),IF($G580=$AZ$6,LOOKUP($Z580,$AF$7:$AF$25,$AZ$7:$AZ$25),IF($G580=$BL$6,$BL$7,IF($G580=$AP$6,LOOKUP($Z580,$AF$7:$AF$25,$AP$7:$AP$25),IF($G580=$BK$6,$BK$7,IF($G580=$CD$6,LOOKUP($Z580,$AF$7:$AF$25,$CD$7:$CD$25),IF($G580=$BE$6,$BE$7,IF($G580=$BF$6,$BF$7,IF($G580=$BG$6,$BG$7,IF($G580=$CE$6,"based on duration",IF($G580=$CF$6,LOOKUP($Z580,$AF$7:$AF$25,$CF$7:$CF$25),IF($G580=$CG$6,$CG$7,IF($G580=$CH$6,$CH$7,IF($G580=$CI$6,$CI$7,IF($G580=$BA$6,$BA$7,IF($G580=$BB$6,$BB$7,IF($G580=$BC$6,$BC$7,IF($G580=#REF!,#REF!,IF($G580=$CJ$6,$CJ$7,"TBD")))))))))))))))))))))))))))))))))))))))))))))</f>
        <v/>
      </c>
      <c r="AE580" s="121"/>
      <c r="AF580" s="8"/>
      <c r="AG580" s="13"/>
      <c r="AH580" s="13"/>
      <c r="AI580" s="13"/>
      <c r="AJ580" s="13"/>
      <c r="AO580" s="13"/>
      <c r="BR580" s="13"/>
      <c r="BS580" s="122"/>
      <c r="BT580" s="122"/>
      <c r="BX580" s="13"/>
      <c r="BY580" s="122"/>
      <c r="BZ580" s="122"/>
      <c r="CO580" s="136"/>
      <c r="CP580" s="137"/>
    </row>
    <row r="581" spans="1:94" s="123" customFormat="1" x14ac:dyDescent="0.25">
      <c r="A581" s="118"/>
      <c r="B581" s="118"/>
      <c r="C581" s="118"/>
      <c r="D581" s="118"/>
      <c r="E581" s="118"/>
      <c r="F581" s="118"/>
      <c r="G581" s="118"/>
      <c r="H581" s="118"/>
      <c r="I581" s="18" t="str">
        <f t="shared" si="150"/>
        <v/>
      </c>
      <c r="J581" s="18" t="str">
        <f t="shared" si="151"/>
        <v/>
      </c>
      <c r="K581" s="118"/>
      <c r="L581" s="151"/>
      <c r="M581" s="151"/>
      <c r="N581" s="119"/>
      <c r="O581" s="120" t="str">
        <f t="shared" si="153"/>
        <v/>
      </c>
      <c r="P581" s="119"/>
      <c r="Q581" s="15" t="str">
        <f t="shared" si="154"/>
        <v/>
      </c>
      <c r="R581" s="15" t="str">
        <f>IF('2014 Quote Calculator'!$AB581="-","-",IF('2014 Quote Calculator'!$AB581="","",IF(OR('2014 Quote Calculator'!$E581=$CF$6,'2014 Quote Calculator'!$E581=$CG$6,'2014 Quote Calculator'!$E581=$CH$6,'2014 Quote Calculator'!$E581=$CI$6),'2014 Quote Calculator'!$AB581,(1-$L581)*'2014 Quote Calculator'!$AB581)))</f>
        <v/>
      </c>
      <c r="S581" s="15" t="str">
        <f t="shared" si="147"/>
        <v/>
      </c>
      <c r="T581" s="15" t="str">
        <f>IF('2014 Quote Calculator'!$AD581="-","-",IF('2014 Quote Calculator'!$AD581="","",IF(OR('2014 Quote Calculator'!$G581=$CF$6,'2014 Quote Calculator'!$G581=$CG$6,'2014 Quote Calculator'!$G581=$CH$6,'2014 Quote Calculator'!$G581=$CI$6),'2014 Quote Calculator'!$AD581,(1-$L581)*'2014 Quote Calculator'!$AD581)))</f>
        <v/>
      </c>
      <c r="U581" s="15" t="str">
        <f t="shared" si="155"/>
        <v/>
      </c>
      <c r="V581" s="119"/>
      <c r="W581" s="18" t="str">
        <f t="shared" si="152"/>
        <v/>
      </c>
      <c r="X581" s="18" t="str">
        <f t="shared" si="148"/>
        <v/>
      </c>
      <c r="Y581" s="18"/>
      <c r="Z581" s="18"/>
      <c r="AA581" s="18" t="str">
        <f t="shared" si="156"/>
        <v/>
      </c>
      <c r="AB581" s="15" t="str">
        <f>IF($E581="","",IF($E581=$CL$6,"",IF($E581=$AG$6,LOOKUP($X581,$AF$7:$AF$25,$AG$7:$AG$25),IF($E581=$AH$6,LOOKUP($X581,$AF$7:$AF$25,$AH$7:$AH$25),IF($E581=$AI$6,LOOKUP($X581,$AF$7:$AF$25,$AI$7:$AI$25),IF($E581=$AJ$6,LOOKUP($X581,$AF$7:$AF$25,$AJ$7:$AJ$25),IF($E581=$BR$6,LOOKUP($X581,$AF$7:$AF$25,$BR$7:$BR$25),IF($E581=$BS$6,LOOKUP($X581,$AF$7:$AF$25,$BS$7:$BS$25),IF($E581=$BT$6,LOOKUP($X581,$AF$7:$AF$25,$BT$7:$BT$25),IF($E581=$BU$6,LOOKUP($X581,$AF$7:$AF$25,$BU$7:$BU$25),IF($E581=$BI$6,$BI$7,IF($E581=$AQ$6,LOOKUP($X581,$AF$7:$AF$25,$AQ$7:$AQ$25),IF($E581=$AR$6,LOOKUP($X581,$AF$7:$AF$25,$AR$7:$AR$25),IF($E581=$BV$6,LOOKUP($X581,$AF$7:$AF$25,$BV$7:$BV$25),IF($E581=$BW$6,LOOKUP($X581,$AF$7:$AF$25,$BW$7:$BW$25),IF($E581=$AU$6,LOOKUP($X581,$AF$7:$AF$25,$AU$7:$AU$25),IF($E581=$AV$6,LOOKUP($X581,$AF$7:$AF$25,$AV$7:$AV$25),IF($E581=$AK$6,LOOKUP($X581,$AF$7:$AF$25,$AK$7:$AK$25),IF($E581=$AL$6,LOOKUP($X581,$AF$7:$AF$25,$AL$7:$AL$25),IF($E581=$AM$6,LOOKUP($X581,$AF$7:$AF$25,$AM$7:$AM$25),IF($E581=$BJ$6,$BJ$7,IF($E581=#REF!,#REF!,IF($E581=$AN$6,$AN$7,IF($E581=$AW$6,LOOKUP($X581,$AF$7:$AF$25,$AW$7:$AW$25),IF($E581=$AX$6,LOOKUP($X581,$AF$7:$AF$25,$AX$7:$AX$25),IF($E581=$BD$6,$BD$7,IF($E581=$AY$6,LOOKUP($X581,$AF$7:$AF$25,$AY$7:$AY$25),IF($E581=$AZ$6,LOOKUP($X581,$AF$7:$AF$25,$AZ$7:$AZ$25),IF($E581=$BL$6,$BL$7,IF($E581=$AP$6,LOOKUP($X581,$AF$7:$AF$25,$AP$7:$AP$25),IF($E581=$BK$6,$BK$7,IF($E581=$CD$6,LOOKUP($X581,$AF$7:$AF$25,$CD$7:$CD$25),IF($E581=$BE$6,$BE$7,IF($E581=$BF$6,$BF$7,IF($E581=$BG$6,$BG$7,IF($E581=$CE$6,"based on duration",IF($E581=$CF$6,LOOKUP($X581,$AF$7:$AF$25,$CF$7:$CF$25),IF($E581=$CG$6,$CG$7,IF($E581=$CH$6,$CH$7,IF($E581=$CI$6,$CI$7,IF($E581=$BA$6,$BA$7,IF($E581=$BB$6,$BB$7,IF($E581=$BC$6,$BC$7,IF($E581=#REF!,#REF!,IF($E581=$CJ$6,$CJ$7,"TBD")))))))))))))))))))))))))))))))))))))))))))))</f>
        <v/>
      </c>
      <c r="AC581" s="15" t="str">
        <f t="shared" si="149"/>
        <v/>
      </c>
      <c r="AD581" s="15" t="str">
        <f>IF($G581="","",IF($G581=$CL$6,"",IF($G581=$AG$6,LOOKUP($Z581,$AF$7:$AF$25,$AG$7:$AG$25),IF($G581=$AH$6,LOOKUP($Z581,$AF$7:$AF$25,$AH$7:$AH$25),IF($G581=$AI$6,LOOKUP($Z581,$AF$7:$AF$25,$AI$7:$AI$25),IF($G581=$AJ$6,LOOKUP($Z581,$AF$7:$AF$25,$AJ$7:$AJ$25),IF($G581=$BR$6,LOOKUP($Z581,$AF$7:$AF$25,$BR$7:$BR$25),IF($G581=$BS$6,LOOKUP($Z581,$AF$7:$AF$25,$BS$7:$BS$25),IF($G581=$BT$6,LOOKUP($Z581,$AF$7:$AF$25,$BT$7:$BT$25),IF($G581=$BU$6,LOOKUP($Z581,$AF$7:$AF$25,$BU$7:$BU$25),IF($G581=$BI$6,$BI$7,IF($G581=$AQ$6,LOOKUP($Z581,$AF$7:$AF$25,$AQ$7:$AQ$25),IF($G581=$AR$6,LOOKUP($Z581,$AF$7:$AF$25,$AR$7:$AR$25),IF($G581=$BV$6,LOOKUP($Z581,$AF$7:$AF$25,$BV$7:$BV$25),IF($G581=$BW$6,LOOKUP($Z581,$AF$7:$AF$25,$BW$7:$BW$25),IF($G581=$AU$6,LOOKUP($Z581,$AF$7:$AF$25,$AU$7:$AU$25),IF($G581=$AV$6,LOOKUP($Z581,$AF$7:$AF$25,$AV$7:$AV$25),IF($G581=$AK$6,LOOKUP($Z581,$AF$7:$AF$25,$AK$7:$AK$25),IF($G581=$AL$6,LOOKUP($Z581,$AF$7:$AF$25,$AL$7:$AL$25),IF($G581=$AM$6,LOOKUP($Z581,$AF$7:$AF$25,$AM$7:$AM$25),IF($G581=$BJ$6,$BJ$7,IF($G581=#REF!,#REF!,IF($G581=$AN$6,$AN$7,IF($G581=$AW$6,LOOKUP($Z581,$AF$7:$AF$25,$AW$7:$AW$25),IF($G581=$AX$6,LOOKUP($Z581,$AF$7:$AF$25,$AX$7:$AX$25),IF($G581=$BD$6,$BD$7,IF($G581=$AY$6,LOOKUP($Z581,$AF$7:$AF$25,$AY$7:$AY$25),IF($G581=$AZ$6,LOOKUP($Z581,$AF$7:$AF$25,$AZ$7:$AZ$25),IF($G581=$BL$6,$BL$7,IF($G581=$AP$6,LOOKUP($Z581,$AF$7:$AF$25,$AP$7:$AP$25),IF($G581=$BK$6,$BK$7,IF($G581=$CD$6,LOOKUP($Z581,$AF$7:$AF$25,$CD$7:$CD$25),IF($G581=$BE$6,$BE$7,IF($G581=$BF$6,$BF$7,IF($G581=$BG$6,$BG$7,IF($G581=$CE$6,"based on duration",IF($G581=$CF$6,LOOKUP($Z581,$AF$7:$AF$25,$CF$7:$CF$25),IF($G581=$CG$6,$CG$7,IF($G581=$CH$6,$CH$7,IF($G581=$CI$6,$CI$7,IF($G581=$BA$6,$BA$7,IF($G581=$BB$6,$BB$7,IF($G581=$BC$6,$BC$7,IF($G581=#REF!,#REF!,IF($G581=$CJ$6,$CJ$7,"TBD")))))))))))))))))))))))))))))))))))))))))))))</f>
        <v/>
      </c>
      <c r="AE581" s="121"/>
      <c r="AF581" s="8"/>
      <c r="AG581" s="13"/>
      <c r="AH581" s="13"/>
      <c r="AI581" s="13"/>
      <c r="AJ581" s="13"/>
      <c r="AO581" s="13"/>
      <c r="BR581" s="13"/>
      <c r="BS581" s="122"/>
      <c r="BT581" s="122"/>
      <c r="BX581" s="13"/>
      <c r="BY581" s="122"/>
      <c r="BZ581" s="122"/>
      <c r="CO581" s="136"/>
      <c r="CP581" s="137"/>
    </row>
    <row r="582" spans="1:94" s="123" customFormat="1" x14ac:dyDescent="0.25">
      <c r="A582" s="118"/>
      <c r="B582" s="118"/>
      <c r="C582" s="118"/>
      <c r="D582" s="118"/>
      <c r="E582" s="118"/>
      <c r="F582" s="118"/>
      <c r="G582" s="118"/>
      <c r="H582" s="118"/>
      <c r="I582" s="18" t="str">
        <f t="shared" si="150"/>
        <v/>
      </c>
      <c r="J582" s="18" t="str">
        <f t="shared" si="151"/>
        <v/>
      </c>
      <c r="K582" s="118"/>
      <c r="L582" s="151"/>
      <c r="M582" s="151"/>
      <c r="N582" s="119"/>
      <c r="O582" s="120" t="str">
        <f t="shared" si="153"/>
        <v/>
      </c>
      <c r="P582" s="119"/>
      <c r="Q582" s="15" t="str">
        <f t="shared" si="154"/>
        <v/>
      </c>
      <c r="R582" s="15" t="str">
        <f>IF('2014 Quote Calculator'!$AB582="-","-",IF('2014 Quote Calculator'!$AB582="","",IF(OR('2014 Quote Calculator'!$E582=$CF$6,'2014 Quote Calculator'!$E582=$CG$6,'2014 Quote Calculator'!$E582=$CH$6,'2014 Quote Calculator'!$E582=$CI$6),'2014 Quote Calculator'!$AB582,(1-$L582)*'2014 Quote Calculator'!$AB582)))</f>
        <v/>
      </c>
      <c r="S582" s="15" t="str">
        <f t="shared" si="147"/>
        <v/>
      </c>
      <c r="T582" s="15" t="str">
        <f>IF('2014 Quote Calculator'!$AD582="-","-",IF('2014 Quote Calculator'!$AD582="","",IF(OR('2014 Quote Calculator'!$G582=$CF$6,'2014 Quote Calculator'!$G582=$CG$6,'2014 Quote Calculator'!$G582=$CH$6,'2014 Quote Calculator'!$G582=$CI$6),'2014 Quote Calculator'!$AD582,(1-$L582)*'2014 Quote Calculator'!$AD582)))</f>
        <v/>
      </c>
      <c r="U582" s="15" t="str">
        <f t="shared" si="155"/>
        <v/>
      </c>
      <c r="V582" s="119"/>
      <c r="W582" s="18" t="str">
        <f t="shared" si="152"/>
        <v/>
      </c>
      <c r="X582" s="18" t="str">
        <f t="shared" si="148"/>
        <v/>
      </c>
      <c r="Y582" s="18"/>
      <c r="Z582" s="18"/>
      <c r="AA582" s="18" t="str">
        <f t="shared" si="156"/>
        <v/>
      </c>
      <c r="AB582" s="15" t="str">
        <f>IF($E582="","",IF($E582=$CL$6,"",IF($E582=$AG$6,LOOKUP($X582,$AF$7:$AF$25,$AG$7:$AG$25),IF($E582=$AH$6,LOOKUP($X582,$AF$7:$AF$25,$AH$7:$AH$25),IF($E582=$AI$6,LOOKUP($X582,$AF$7:$AF$25,$AI$7:$AI$25),IF($E582=$AJ$6,LOOKUP($X582,$AF$7:$AF$25,$AJ$7:$AJ$25),IF($E582=$BR$6,LOOKUP($X582,$AF$7:$AF$25,$BR$7:$BR$25),IF($E582=$BS$6,LOOKUP($X582,$AF$7:$AF$25,$BS$7:$BS$25),IF($E582=$BT$6,LOOKUP($X582,$AF$7:$AF$25,$BT$7:$BT$25),IF($E582=$BU$6,LOOKUP($X582,$AF$7:$AF$25,$BU$7:$BU$25),IF($E582=$BI$6,$BI$7,IF($E582=$AQ$6,LOOKUP($X582,$AF$7:$AF$25,$AQ$7:$AQ$25),IF($E582=$AR$6,LOOKUP($X582,$AF$7:$AF$25,$AR$7:$AR$25),IF($E582=$BV$6,LOOKUP($X582,$AF$7:$AF$25,$BV$7:$BV$25),IF($E582=$BW$6,LOOKUP($X582,$AF$7:$AF$25,$BW$7:$BW$25),IF($E582=$AU$6,LOOKUP($X582,$AF$7:$AF$25,$AU$7:$AU$25),IF($E582=$AV$6,LOOKUP($X582,$AF$7:$AF$25,$AV$7:$AV$25),IF($E582=$AK$6,LOOKUP($X582,$AF$7:$AF$25,$AK$7:$AK$25),IF($E582=$AL$6,LOOKUP($X582,$AF$7:$AF$25,$AL$7:$AL$25),IF($E582=$AM$6,LOOKUP($X582,$AF$7:$AF$25,$AM$7:$AM$25),IF($E582=$BJ$6,$BJ$7,IF($E582=#REF!,#REF!,IF($E582=$AN$6,$AN$7,IF($E582=$AW$6,LOOKUP($X582,$AF$7:$AF$25,$AW$7:$AW$25),IF($E582=$AX$6,LOOKUP($X582,$AF$7:$AF$25,$AX$7:$AX$25),IF($E582=$BD$6,$BD$7,IF($E582=$AY$6,LOOKUP($X582,$AF$7:$AF$25,$AY$7:$AY$25),IF($E582=$AZ$6,LOOKUP($X582,$AF$7:$AF$25,$AZ$7:$AZ$25),IF($E582=$BL$6,$BL$7,IF($E582=$AP$6,LOOKUP($X582,$AF$7:$AF$25,$AP$7:$AP$25),IF($E582=$BK$6,$BK$7,IF($E582=$CD$6,LOOKUP($X582,$AF$7:$AF$25,$CD$7:$CD$25),IF($E582=$BE$6,$BE$7,IF($E582=$BF$6,$BF$7,IF($E582=$BG$6,$BG$7,IF($E582=$CE$6,"based on duration",IF($E582=$CF$6,LOOKUP($X582,$AF$7:$AF$25,$CF$7:$CF$25),IF($E582=$CG$6,$CG$7,IF($E582=$CH$6,$CH$7,IF($E582=$CI$6,$CI$7,IF($E582=$BA$6,$BA$7,IF($E582=$BB$6,$BB$7,IF($E582=$BC$6,$BC$7,IF($E582=#REF!,#REF!,IF($E582=$CJ$6,$CJ$7,"TBD")))))))))))))))))))))))))))))))))))))))))))))</f>
        <v/>
      </c>
      <c r="AC582" s="15" t="str">
        <f t="shared" si="149"/>
        <v/>
      </c>
      <c r="AD582" s="15" t="str">
        <f>IF($G582="","",IF($G582=$CL$6,"",IF($G582=$AG$6,LOOKUP($Z582,$AF$7:$AF$25,$AG$7:$AG$25),IF($G582=$AH$6,LOOKUP($Z582,$AF$7:$AF$25,$AH$7:$AH$25),IF($G582=$AI$6,LOOKUP($Z582,$AF$7:$AF$25,$AI$7:$AI$25),IF($G582=$AJ$6,LOOKUP($Z582,$AF$7:$AF$25,$AJ$7:$AJ$25),IF($G582=$BR$6,LOOKUP($Z582,$AF$7:$AF$25,$BR$7:$BR$25),IF($G582=$BS$6,LOOKUP($Z582,$AF$7:$AF$25,$BS$7:$BS$25),IF($G582=$BT$6,LOOKUP($Z582,$AF$7:$AF$25,$BT$7:$BT$25),IF($G582=$BU$6,LOOKUP($Z582,$AF$7:$AF$25,$BU$7:$BU$25),IF($G582=$BI$6,$BI$7,IF($G582=$AQ$6,LOOKUP($Z582,$AF$7:$AF$25,$AQ$7:$AQ$25),IF($G582=$AR$6,LOOKUP($Z582,$AF$7:$AF$25,$AR$7:$AR$25),IF($G582=$BV$6,LOOKUP($Z582,$AF$7:$AF$25,$BV$7:$BV$25),IF($G582=$BW$6,LOOKUP($Z582,$AF$7:$AF$25,$BW$7:$BW$25),IF($G582=$AU$6,LOOKUP($Z582,$AF$7:$AF$25,$AU$7:$AU$25),IF($G582=$AV$6,LOOKUP($Z582,$AF$7:$AF$25,$AV$7:$AV$25),IF($G582=$AK$6,LOOKUP($Z582,$AF$7:$AF$25,$AK$7:$AK$25),IF($G582=$AL$6,LOOKUP($Z582,$AF$7:$AF$25,$AL$7:$AL$25),IF($G582=$AM$6,LOOKUP($Z582,$AF$7:$AF$25,$AM$7:$AM$25),IF($G582=$BJ$6,$BJ$7,IF($G582=#REF!,#REF!,IF($G582=$AN$6,$AN$7,IF($G582=$AW$6,LOOKUP($Z582,$AF$7:$AF$25,$AW$7:$AW$25),IF($G582=$AX$6,LOOKUP($Z582,$AF$7:$AF$25,$AX$7:$AX$25),IF($G582=$BD$6,$BD$7,IF($G582=$AY$6,LOOKUP($Z582,$AF$7:$AF$25,$AY$7:$AY$25),IF($G582=$AZ$6,LOOKUP($Z582,$AF$7:$AF$25,$AZ$7:$AZ$25),IF($G582=$BL$6,$BL$7,IF($G582=$AP$6,LOOKUP($Z582,$AF$7:$AF$25,$AP$7:$AP$25),IF($G582=$BK$6,$BK$7,IF($G582=$CD$6,LOOKUP($Z582,$AF$7:$AF$25,$CD$7:$CD$25),IF($G582=$BE$6,$BE$7,IF($G582=$BF$6,$BF$7,IF($G582=$BG$6,$BG$7,IF($G582=$CE$6,"based on duration",IF($G582=$CF$6,LOOKUP($Z582,$AF$7:$AF$25,$CF$7:$CF$25),IF($G582=$CG$6,$CG$7,IF($G582=$CH$6,$CH$7,IF($G582=$CI$6,$CI$7,IF($G582=$BA$6,$BA$7,IF($G582=$BB$6,$BB$7,IF($G582=$BC$6,$BC$7,IF($G582=#REF!,#REF!,IF($G582=$CJ$6,$CJ$7,"TBD")))))))))))))))))))))))))))))))))))))))))))))</f>
        <v/>
      </c>
      <c r="AE582" s="121"/>
      <c r="AF582" s="8"/>
      <c r="AG582" s="13"/>
      <c r="AH582" s="13"/>
      <c r="AI582" s="13"/>
      <c r="AJ582" s="13"/>
      <c r="AO582" s="13"/>
      <c r="BR582" s="13"/>
      <c r="BS582" s="122"/>
      <c r="BT582" s="122"/>
      <c r="BX582" s="13"/>
      <c r="BY582" s="122"/>
      <c r="BZ582" s="122"/>
      <c r="CO582" s="136"/>
      <c r="CP582" s="137"/>
    </row>
    <row r="583" spans="1:94" s="123" customFormat="1" x14ac:dyDescent="0.25">
      <c r="A583" s="118"/>
      <c r="B583" s="118"/>
      <c r="C583" s="118"/>
      <c r="D583" s="118"/>
      <c r="E583" s="118"/>
      <c r="F583" s="118"/>
      <c r="G583" s="118"/>
      <c r="H583" s="118"/>
      <c r="I583" s="18" t="str">
        <f t="shared" si="150"/>
        <v/>
      </c>
      <c r="J583" s="18" t="str">
        <f t="shared" si="151"/>
        <v/>
      </c>
      <c r="K583" s="118"/>
      <c r="L583" s="151"/>
      <c r="M583" s="151"/>
      <c r="N583" s="119"/>
      <c r="O583" s="120" t="str">
        <f t="shared" si="153"/>
        <v/>
      </c>
      <c r="P583" s="119"/>
      <c r="Q583" s="15" t="str">
        <f t="shared" si="154"/>
        <v/>
      </c>
      <c r="R583" s="15" t="str">
        <f>IF('2014 Quote Calculator'!$AB583="-","-",IF('2014 Quote Calculator'!$AB583="","",IF(OR('2014 Quote Calculator'!$E583=$CF$6,'2014 Quote Calculator'!$E583=$CG$6,'2014 Quote Calculator'!$E583=$CH$6,'2014 Quote Calculator'!$E583=$CI$6),'2014 Quote Calculator'!$AB583,(1-$L583)*'2014 Quote Calculator'!$AB583)))</f>
        <v/>
      </c>
      <c r="S583" s="15" t="str">
        <f t="shared" ref="S583:S649" si="157">IF(AC583="","",IF($F583=$CR$7,$CS$7*$W583,IF($F583=$CR$8,$CS$8*$W583,IF($F583=$CR$9,$CS$9*$W583,"No Charge")))*(1-$M583))</f>
        <v/>
      </c>
      <c r="T583" s="15" t="str">
        <f>IF('2014 Quote Calculator'!$AD583="-","-",IF('2014 Quote Calculator'!$AD583="","",IF(OR('2014 Quote Calculator'!$G583=$CF$6,'2014 Quote Calculator'!$G583=$CG$6,'2014 Quote Calculator'!$G583=$CH$6,'2014 Quote Calculator'!$G583=$CI$6),'2014 Quote Calculator'!$AD583,(1-$L583)*'2014 Quote Calculator'!$AD583)))</f>
        <v/>
      </c>
      <c r="U583" s="15" t="str">
        <f t="shared" si="155"/>
        <v/>
      </c>
      <c r="V583" s="119"/>
      <c r="W583" s="18" t="str">
        <f t="shared" si="152"/>
        <v/>
      </c>
      <c r="X583" s="18" t="str">
        <f t="shared" ref="X583:X649" si="158">IF($W583="","",IF(LOOKUP($W583,$AF$7:$AF$25,$AF$7:$AF$25)=$W583,(LOOKUP($W583,$AF$7:$AF$25,$AF$7:$AF$25)),(LOOKUP($W583,$AF$7:$AF$25,$AF$8:$AF$26))))</f>
        <v/>
      </c>
      <c r="Y583" s="18"/>
      <c r="Z583" s="18"/>
      <c r="AA583" s="18" t="str">
        <f t="shared" si="156"/>
        <v/>
      </c>
      <c r="AB583" s="15" t="str">
        <f>IF($E583="","",IF($E583=$CL$6,"",IF($E583=$AG$6,LOOKUP($X583,$AF$7:$AF$25,$AG$7:$AG$25),IF($E583=$AH$6,LOOKUP($X583,$AF$7:$AF$25,$AH$7:$AH$25),IF($E583=$AI$6,LOOKUP($X583,$AF$7:$AF$25,$AI$7:$AI$25),IF($E583=$AJ$6,LOOKUP($X583,$AF$7:$AF$25,$AJ$7:$AJ$25),IF($E583=$BR$6,LOOKUP($X583,$AF$7:$AF$25,$BR$7:$BR$25),IF($E583=$BS$6,LOOKUP($X583,$AF$7:$AF$25,$BS$7:$BS$25),IF($E583=$BT$6,LOOKUP($X583,$AF$7:$AF$25,$BT$7:$BT$25),IF($E583=$BU$6,LOOKUP($X583,$AF$7:$AF$25,$BU$7:$BU$25),IF($E583=$BI$6,$BI$7,IF($E583=$AQ$6,LOOKUP($X583,$AF$7:$AF$25,$AQ$7:$AQ$25),IF($E583=$AR$6,LOOKUP($X583,$AF$7:$AF$25,$AR$7:$AR$25),IF($E583=$BV$6,LOOKUP($X583,$AF$7:$AF$25,$BV$7:$BV$25),IF($E583=$BW$6,LOOKUP($X583,$AF$7:$AF$25,$BW$7:$BW$25),IF($E583=$AU$6,LOOKUP($X583,$AF$7:$AF$25,$AU$7:$AU$25),IF($E583=$AV$6,LOOKUP($X583,$AF$7:$AF$25,$AV$7:$AV$25),IF($E583=$AK$6,LOOKUP($X583,$AF$7:$AF$25,$AK$7:$AK$25),IF($E583=$AL$6,LOOKUP($X583,$AF$7:$AF$25,$AL$7:$AL$25),IF($E583=$AM$6,LOOKUP($X583,$AF$7:$AF$25,$AM$7:$AM$25),IF($E583=$BJ$6,$BJ$7,IF($E583=#REF!,#REF!,IF($E583=$AN$6,$AN$7,IF($E583=$AW$6,LOOKUP($X583,$AF$7:$AF$25,$AW$7:$AW$25),IF($E583=$AX$6,LOOKUP($X583,$AF$7:$AF$25,$AX$7:$AX$25),IF($E583=$BD$6,$BD$7,IF($E583=$AY$6,LOOKUP($X583,$AF$7:$AF$25,$AY$7:$AY$25),IF($E583=$AZ$6,LOOKUP($X583,$AF$7:$AF$25,$AZ$7:$AZ$25),IF($E583=$BL$6,$BL$7,IF($E583=$AP$6,LOOKUP($X583,$AF$7:$AF$25,$AP$7:$AP$25),IF($E583=$BK$6,$BK$7,IF($E583=$CD$6,LOOKUP($X583,$AF$7:$AF$25,$CD$7:$CD$25),IF($E583=$BE$6,$BE$7,IF($E583=$BF$6,$BF$7,IF($E583=$BG$6,$BG$7,IF($E583=$CE$6,"based on duration",IF($E583=$CF$6,LOOKUP($X583,$AF$7:$AF$25,$CF$7:$CF$25),IF($E583=$CG$6,$CG$7,IF($E583=$CH$6,$CH$7,IF($E583=$CI$6,$CI$7,IF($E583=$BA$6,$BA$7,IF($E583=$BB$6,$BB$7,IF($E583=$BC$6,$BC$7,IF($E583=#REF!,#REF!,IF($E583=$CJ$6,$CJ$7,"TBD")))))))))))))))))))))))))))))))))))))))))))))</f>
        <v/>
      </c>
      <c r="AC583" s="15" t="str">
        <f t="shared" ref="AC583:AC649" si="159">IF($F583="","",IF($F583=$CR$7,$CS$7*$W583,IF($F583=$CR$8,$CS$8*$W583,IF($F583=$CR$9,$CS$9*$W583,"No Charge"))))</f>
        <v/>
      </c>
      <c r="AD583" s="15" t="str">
        <f>IF($G583="","",IF($G583=$CL$6,"",IF($G583=$AG$6,LOOKUP($Z583,$AF$7:$AF$25,$AG$7:$AG$25),IF($G583=$AH$6,LOOKUP($Z583,$AF$7:$AF$25,$AH$7:$AH$25),IF($G583=$AI$6,LOOKUP($Z583,$AF$7:$AF$25,$AI$7:$AI$25),IF($G583=$AJ$6,LOOKUP($Z583,$AF$7:$AF$25,$AJ$7:$AJ$25),IF($G583=$BR$6,LOOKUP($Z583,$AF$7:$AF$25,$BR$7:$BR$25),IF($G583=$BS$6,LOOKUP($Z583,$AF$7:$AF$25,$BS$7:$BS$25),IF($G583=$BT$6,LOOKUP($Z583,$AF$7:$AF$25,$BT$7:$BT$25),IF($G583=$BU$6,LOOKUP($Z583,$AF$7:$AF$25,$BU$7:$BU$25),IF($G583=$BI$6,$BI$7,IF($G583=$AQ$6,LOOKUP($Z583,$AF$7:$AF$25,$AQ$7:$AQ$25),IF($G583=$AR$6,LOOKUP($Z583,$AF$7:$AF$25,$AR$7:$AR$25),IF($G583=$BV$6,LOOKUP($Z583,$AF$7:$AF$25,$BV$7:$BV$25),IF($G583=$BW$6,LOOKUP($Z583,$AF$7:$AF$25,$BW$7:$BW$25),IF($G583=$AU$6,LOOKUP($Z583,$AF$7:$AF$25,$AU$7:$AU$25),IF($G583=$AV$6,LOOKUP($Z583,$AF$7:$AF$25,$AV$7:$AV$25),IF($G583=$AK$6,LOOKUP($Z583,$AF$7:$AF$25,$AK$7:$AK$25),IF($G583=$AL$6,LOOKUP($Z583,$AF$7:$AF$25,$AL$7:$AL$25),IF($G583=$AM$6,LOOKUP($Z583,$AF$7:$AF$25,$AM$7:$AM$25),IF($G583=$BJ$6,$BJ$7,IF($G583=#REF!,#REF!,IF($G583=$AN$6,$AN$7,IF($G583=$AW$6,LOOKUP($Z583,$AF$7:$AF$25,$AW$7:$AW$25),IF($G583=$AX$6,LOOKUP($Z583,$AF$7:$AF$25,$AX$7:$AX$25),IF($G583=$BD$6,$BD$7,IF($G583=$AY$6,LOOKUP($Z583,$AF$7:$AF$25,$AY$7:$AY$25),IF($G583=$AZ$6,LOOKUP($Z583,$AF$7:$AF$25,$AZ$7:$AZ$25),IF($G583=$BL$6,$BL$7,IF($G583=$AP$6,LOOKUP($Z583,$AF$7:$AF$25,$AP$7:$AP$25),IF($G583=$BK$6,$BK$7,IF($G583=$CD$6,LOOKUP($Z583,$AF$7:$AF$25,$CD$7:$CD$25),IF($G583=$BE$6,$BE$7,IF($G583=$BF$6,$BF$7,IF($G583=$BG$6,$BG$7,IF($G583=$CE$6,"based on duration",IF($G583=$CF$6,LOOKUP($Z583,$AF$7:$AF$25,$CF$7:$CF$25),IF($G583=$CG$6,$CG$7,IF($G583=$CH$6,$CH$7,IF($G583=$CI$6,$CI$7,IF($G583=$BA$6,$BA$7,IF($G583=$BB$6,$BB$7,IF($G583=$BC$6,$BC$7,IF($G583=#REF!,#REF!,IF($G583=$CJ$6,$CJ$7,"TBD")))))))))))))))))))))))))))))))))))))))))))))</f>
        <v/>
      </c>
      <c r="AE583" s="121"/>
      <c r="AF583" s="8"/>
      <c r="AG583" s="13"/>
      <c r="AH583" s="13"/>
      <c r="AI583" s="13"/>
      <c r="AJ583" s="13"/>
      <c r="AO583" s="13"/>
      <c r="BR583" s="13"/>
      <c r="BS583" s="122"/>
      <c r="BT583" s="122"/>
      <c r="BX583" s="13"/>
      <c r="BY583" s="122"/>
      <c r="BZ583" s="122"/>
      <c r="CO583" s="136"/>
      <c r="CP583" s="137"/>
    </row>
    <row r="584" spans="1:94" s="123" customFormat="1" x14ac:dyDescent="0.25">
      <c r="A584" s="118"/>
      <c r="B584" s="118"/>
      <c r="C584" s="118"/>
      <c r="D584" s="118"/>
      <c r="E584" s="118"/>
      <c r="F584" s="118"/>
      <c r="G584" s="118"/>
      <c r="H584" s="118"/>
      <c r="I584" s="18" t="str">
        <f t="shared" ref="I584:I616" si="160">IF($H584="","",IF($G584="","",IF($H584&gt;0.1,$C584+2*$H584,"")))</f>
        <v/>
      </c>
      <c r="J584" s="18" t="str">
        <f t="shared" ref="J584:J616" si="161">IF($H584="","",IF($G584="","",IF($H584&gt;0.1,$D584+2*$H584,"")))</f>
        <v/>
      </c>
      <c r="K584" s="118"/>
      <c r="L584" s="151"/>
      <c r="M584" s="151"/>
      <c r="N584" s="119"/>
      <c r="O584" s="120" t="str">
        <f t="shared" si="153"/>
        <v/>
      </c>
      <c r="P584" s="119"/>
      <c r="Q584" s="15" t="str">
        <f t="shared" si="154"/>
        <v/>
      </c>
      <c r="R584" s="15" t="str">
        <f>IF('2014 Quote Calculator'!$AB584="-","-",IF('2014 Quote Calculator'!$AB584="","",IF(OR('2014 Quote Calculator'!$E584=$CF$6,'2014 Quote Calculator'!$E584=$CG$6,'2014 Quote Calculator'!$E584=$CH$6,'2014 Quote Calculator'!$E584=$CI$6),'2014 Quote Calculator'!$AB584,(1-$L584)*'2014 Quote Calculator'!$AB584)))</f>
        <v/>
      </c>
      <c r="S584" s="15" t="str">
        <f t="shared" si="157"/>
        <v/>
      </c>
      <c r="T584" s="15" t="str">
        <f>IF('2014 Quote Calculator'!$AD584="-","-",IF('2014 Quote Calculator'!$AD584="","",IF(OR('2014 Quote Calculator'!$G584=$CF$6,'2014 Quote Calculator'!$G584=$CG$6,'2014 Quote Calculator'!$G584=$CH$6,'2014 Quote Calculator'!$G584=$CI$6),'2014 Quote Calculator'!$AD584,(1-$L584)*'2014 Quote Calculator'!$AD584)))</f>
        <v/>
      </c>
      <c r="U584" s="15" t="str">
        <f t="shared" si="155"/>
        <v/>
      </c>
      <c r="V584" s="119"/>
      <c r="W584" s="18" t="str">
        <f t="shared" ref="W584:W647" si="162">IF($C584="","",$C584*$D584)</f>
        <v/>
      </c>
      <c r="X584" s="18" t="str">
        <f t="shared" si="158"/>
        <v/>
      </c>
      <c r="Y584" s="18"/>
      <c r="Z584" s="18"/>
      <c r="AA584" s="18" t="str">
        <f t="shared" si="156"/>
        <v/>
      </c>
      <c r="AB584" s="15" t="str">
        <f>IF($E584="","",IF($E584=$CL$6,"",IF($E584=$AG$6,LOOKUP($X584,$AF$7:$AF$25,$AG$7:$AG$25),IF($E584=$AH$6,LOOKUP($X584,$AF$7:$AF$25,$AH$7:$AH$25),IF($E584=$AI$6,LOOKUP($X584,$AF$7:$AF$25,$AI$7:$AI$25),IF($E584=$AJ$6,LOOKUP($X584,$AF$7:$AF$25,$AJ$7:$AJ$25),IF($E584=$BR$6,LOOKUP($X584,$AF$7:$AF$25,$BR$7:$BR$25),IF($E584=$BS$6,LOOKUP($X584,$AF$7:$AF$25,$BS$7:$BS$25),IF($E584=$BT$6,LOOKUP($X584,$AF$7:$AF$25,$BT$7:$BT$25),IF($E584=$BU$6,LOOKUP($X584,$AF$7:$AF$25,$BU$7:$BU$25),IF($E584=$BI$6,$BI$7,IF($E584=$AQ$6,LOOKUP($X584,$AF$7:$AF$25,$AQ$7:$AQ$25),IF($E584=$AR$6,LOOKUP($X584,$AF$7:$AF$25,$AR$7:$AR$25),IF($E584=$BV$6,LOOKUP($X584,$AF$7:$AF$25,$BV$7:$BV$25),IF($E584=$BW$6,LOOKUP($X584,$AF$7:$AF$25,$BW$7:$BW$25),IF($E584=$AU$6,LOOKUP($X584,$AF$7:$AF$25,$AU$7:$AU$25),IF($E584=$AV$6,LOOKUP($X584,$AF$7:$AF$25,$AV$7:$AV$25),IF($E584=$AK$6,LOOKUP($X584,$AF$7:$AF$25,$AK$7:$AK$25),IF($E584=$AL$6,LOOKUP($X584,$AF$7:$AF$25,$AL$7:$AL$25),IF($E584=$AM$6,LOOKUP($X584,$AF$7:$AF$25,$AM$7:$AM$25),IF($E584=$BJ$6,$BJ$7,IF($E584=#REF!,#REF!,IF($E584=$AN$6,$AN$7,IF($E584=$AW$6,LOOKUP($X584,$AF$7:$AF$25,$AW$7:$AW$25),IF($E584=$AX$6,LOOKUP($X584,$AF$7:$AF$25,$AX$7:$AX$25),IF($E584=$BD$6,$BD$7,IF($E584=$AY$6,LOOKUP($X584,$AF$7:$AF$25,$AY$7:$AY$25),IF($E584=$AZ$6,LOOKUP($X584,$AF$7:$AF$25,$AZ$7:$AZ$25),IF($E584=$BL$6,$BL$7,IF($E584=$AP$6,LOOKUP($X584,$AF$7:$AF$25,$AP$7:$AP$25),IF($E584=$BK$6,$BK$7,IF($E584=$CD$6,LOOKUP($X584,$AF$7:$AF$25,$CD$7:$CD$25),IF($E584=$BE$6,$BE$7,IF($E584=$BF$6,$BF$7,IF($E584=$BG$6,$BG$7,IF($E584=$CE$6,"based on duration",IF($E584=$CF$6,LOOKUP($X584,$AF$7:$AF$25,$CF$7:$CF$25),IF($E584=$CG$6,$CG$7,IF($E584=$CH$6,$CH$7,IF($E584=$CI$6,$CI$7,IF($E584=$BA$6,$BA$7,IF($E584=$BB$6,$BB$7,IF($E584=$BC$6,$BC$7,IF($E584=#REF!,#REF!,IF($E584=$CJ$6,$CJ$7,"TBD")))))))))))))))))))))))))))))))))))))))))))))</f>
        <v/>
      </c>
      <c r="AC584" s="15" t="str">
        <f t="shared" si="159"/>
        <v/>
      </c>
      <c r="AD584" s="15" t="str">
        <f>IF($G584="","",IF($G584=$CL$6,"",IF($G584=$AG$6,LOOKUP($Z584,$AF$7:$AF$25,$AG$7:$AG$25),IF($G584=$AH$6,LOOKUP($Z584,$AF$7:$AF$25,$AH$7:$AH$25),IF($G584=$AI$6,LOOKUP($Z584,$AF$7:$AF$25,$AI$7:$AI$25),IF($G584=$AJ$6,LOOKUP($Z584,$AF$7:$AF$25,$AJ$7:$AJ$25),IF($G584=$BR$6,LOOKUP($Z584,$AF$7:$AF$25,$BR$7:$BR$25),IF($G584=$BS$6,LOOKUP($Z584,$AF$7:$AF$25,$BS$7:$BS$25),IF($G584=$BT$6,LOOKUP($Z584,$AF$7:$AF$25,$BT$7:$BT$25),IF($G584=$BU$6,LOOKUP($Z584,$AF$7:$AF$25,$BU$7:$BU$25),IF($G584=$BI$6,$BI$7,IF($G584=$AQ$6,LOOKUP($Z584,$AF$7:$AF$25,$AQ$7:$AQ$25),IF($G584=$AR$6,LOOKUP($Z584,$AF$7:$AF$25,$AR$7:$AR$25),IF($G584=$BV$6,LOOKUP($Z584,$AF$7:$AF$25,$BV$7:$BV$25),IF($G584=$BW$6,LOOKUP($Z584,$AF$7:$AF$25,$BW$7:$BW$25),IF($G584=$AU$6,LOOKUP($Z584,$AF$7:$AF$25,$AU$7:$AU$25),IF($G584=$AV$6,LOOKUP($Z584,$AF$7:$AF$25,$AV$7:$AV$25),IF($G584=$AK$6,LOOKUP($Z584,$AF$7:$AF$25,$AK$7:$AK$25),IF($G584=$AL$6,LOOKUP($Z584,$AF$7:$AF$25,$AL$7:$AL$25),IF($G584=$AM$6,LOOKUP($Z584,$AF$7:$AF$25,$AM$7:$AM$25),IF($G584=$BJ$6,$BJ$7,IF($G584=#REF!,#REF!,IF($G584=$AN$6,$AN$7,IF($G584=$AW$6,LOOKUP($Z584,$AF$7:$AF$25,$AW$7:$AW$25),IF($G584=$AX$6,LOOKUP($Z584,$AF$7:$AF$25,$AX$7:$AX$25),IF($G584=$BD$6,$BD$7,IF($G584=$AY$6,LOOKUP($Z584,$AF$7:$AF$25,$AY$7:$AY$25),IF($G584=$AZ$6,LOOKUP($Z584,$AF$7:$AF$25,$AZ$7:$AZ$25),IF($G584=$BL$6,$BL$7,IF($G584=$AP$6,LOOKUP($Z584,$AF$7:$AF$25,$AP$7:$AP$25),IF($G584=$BK$6,$BK$7,IF($G584=$CD$6,LOOKUP($Z584,$AF$7:$AF$25,$CD$7:$CD$25),IF($G584=$BE$6,$BE$7,IF($G584=$BF$6,$BF$7,IF($G584=$BG$6,$BG$7,IF($G584=$CE$6,"based on duration",IF($G584=$CF$6,LOOKUP($Z584,$AF$7:$AF$25,$CF$7:$CF$25),IF($G584=$CG$6,$CG$7,IF($G584=$CH$6,$CH$7,IF($G584=$CI$6,$CI$7,IF($G584=$BA$6,$BA$7,IF($G584=$BB$6,$BB$7,IF($G584=$BC$6,$BC$7,IF($G584=#REF!,#REF!,IF($G584=$CJ$6,$CJ$7,"TBD")))))))))))))))))))))))))))))))))))))))))))))</f>
        <v/>
      </c>
      <c r="AE584" s="121"/>
      <c r="AF584" s="8"/>
      <c r="AG584" s="13"/>
      <c r="AH584" s="13"/>
      <c r="AI584" s="13"/>
      <c r="AJ584" s="13"/>
      <c r="AO584" s="13"/>
      <c r="BR584" s="13"/>
      <c r="BS584" s="122"/>
      <c r="BT584" s="122"/>
      <c r="BX584" s="13"/>
      <c r="BY584" s="122"/>
      <c r="BZ584" s="122"/>
      <c r="CO584" s="136"/>
      <c r="CP584" s="137"/>
    </row>
    <row r="585" spans="1:94" s="123" customFormat="1" x14ac:dyDescent="0.25">
      <c r="A585" s="118"/>
      <c r="B585" s="118"/>
      <c r="C585" s="118"/>
      <c r="D585" s="118"/>
      <c r="E585" s="118"/>
      <c r="F585" s="118"/>
      <c r="G585" s="118"/>
      <c r="H585" s="118"/>
      <c r="I585" s="18" t="str">
        <f t="shared" si="160"/>
        <v/>
      </c>
      <c r="J585" s="18" t="str">
        <f t="shared" si="161"/>
        <v/>
      </c>
      <c r="K585" s="118"/>
      <c r="L585" s="151"/>
      <c r="M585" s="151"/>
      <c r="N585" s="119"/>
      <c r="O585" s="120" t="str">
        <f t="shared" ref="O585:O616" si="163">IF(C585="","",IF(B585=1,"","Quantity "&amp;B585&amp;" - ")&amp;$C585&amp;"in x "&amp;$D585&amp;"in "&amp;$E585&amp;IF($F585="",""," with "&amp;$F585)&amp;IF($I585="",""," on "&amp;$I585&amp;"in x "&amp;$J585&amp;"in "&amp;$G585)&amp;IF($K585="","",IF($I585&gt;0.1,"  and "&amp;$I585&amp;"in x "&amp;$J585&amp;"in "&amp;$K585," and "&amp;$C585&amp;"in x "&amp;$D585&amp;"in "&amp;$K585))&amp;"            $"&amp;$Q585&amp;IF($E585="","","    (Pricing Breakdown:  $"&amp;$R585&amp;" for each "&amp;$E585)&amp;IF($F585="","",", $"&amp;$S585&amp;IF($F585="",""," for each "&amp;$F585))&amp;IF($G585="","",", $"&amp;$T585&amp;IF($G585="",""," for each "&amp;$G585))&amp;IF($U585="","",", $"&amp;$U585&amp;" for each "&amp;IF($K585="",$F585,$K585))&amp;IF(Q585&gt;1,")","")&amp;IF($A585="",""," - "&amp;$A585))</f>
        <v/>
      </c>
      <c r="P585" s="119"/>
      <c r="Q585" s="15" t="str">
        <f t="shared" ref="Q585:Q616" si="164">IF($B585="","",IF($R585="",0,$B585*$R585)+IF($S585="",0,$B585*$S585)+IF($T585="",0,$B585*$T585)+IF($U585="",0,$B585*$U585))</f>
        <v/>
      </c>
      <c r="R585" s="15" t="str">
        <f>IF('2014 Quote Calculator'!$AB585="-","-",IF('2014 Quote Calculator'!$AB585="","",IF(OR('2014 Quote Calculator'!$E585=$CF$6,'2014 Quote Calculator'!$E585=$CG$6,'2014 Quote Calculator'!$E585=$CH$6,'2014 Quote Calculator'!$E585=$CI$6),'2014 Quote Calculator'!$AB585,(1-$L585)*'2014 Quote Calculator'!$AB585)))</f>
        <v/>
      </c>
      <c r="S585" s="15" t="str">
        <f t="shared" si="157"/>
        <v/>
      </c>
      <c r="T585" s="15" t="str">
        <f>IF('2014 Quote Calculator'!$AD585="-","-",IF('2014 Quote Calculator'!$AD585="","",IF(OR('2014 Quote Calculator'!$G585=$CF$6,'2014 Quote Calculator'!$G585=$CG$6,'2014 Quote Calculator'!$G585=$CH$6,'2014 Quote Calculator'!$G585=$CI$6),'2014 Quote Calculator'!$AD585,(1-$L585)*'2014 Quote Calculator'!$AD585)))</f>
        <v/>
      </c>
      <c r="U585" s="15" t="str">
        <f t="shared" si="155"/>
        <v/>
      </c>
      <c r="V585" s="119"/>
      <c r="W585" s="18" t="str">
        <f t="shared" si="162"/>
        <v/>
      </c>
      <c r="X585" s="18" t="str">
        <f t="shared" si="158"/>
        <v/>
      </c>
      <c r="Y585" s="18"/>
      <c r="Z585" s="18"/>
      <c r="AA585" s="18" t="str">
        <f t="shared" si="156"/>
        <v/>
      </c>
      <c r="AB585" s="15" t="str">
        <f>IF($E585="","",IF($E585=$CL$6,"",IF($E585=$AG$6,LOOKUP($X585,$AF$7:$AF$25,$AG$7:$AG$25),IF($E585=$AH$6,LOOKUP($X585,$AF$7:$AF$25,$AH$7:$AH$25),IF($E585=$AI$6,LOOKUP($X585,$AF$7:$AF$25,$AI$7:$AI$25),IF($E585=$AJ$6,LOOKUP($X585,$AF$7:$AF$25,$AJ$7:$AJ$25),IF($E585=$BR$6,LOOKUP($X585,$AF$7:$AF$25,$BR$7:$BR$25),IF($E585=$BS$6,LOOKUP($X585,$AF$7:$AF$25,$BS$7:$BS$25),IF($E585=$BT$6,LOOKUP($X585,$AF$7:$AF$25,$BT$7:$BT$25),IF($E585=$BU$6,LOOKUP($X585,$AF$7:$AF$25,$BU$7:$BU$25),IF($E585=$BI$6,$BI$7,IF($E585=$AQ$6,LOOKUP($X585,$AF$7:$AF$25,$AQ$7:$AQ$25),IF($E585=$AR$6,LOOKUP($X585,$AF$7:$AF$25,$AR$7:$AR$25),IF($E585=$BV$6,LOOKUP($X585,$AF$7:$AF$25,$BV$7:$BV$25),IF($E585=$BW$6,LOOKUP($X585,$AF$7:$AF$25,$BW$7:$BW$25),IF($E585=$AU$6,LOOKUP($X585,$AF$7:$AF$25,$AU$7:$AU$25),IF($E585=$AV$6,LOOKUP($X585,$AF$7:$AF$25,$AV$7:$AV$25),IF($E585=$AK$6,LOOKUP($X585,$AF$7:$AF$25,$AK$7:$AK$25),IF($E585=$AL$6,LOOKUP($X585,$AF$7:$AF$25,$AL$7:$AL$25),IF($E585=$AM$6,LOOKUP($X585,$AF$7:$AF$25,$AM$7:$AM$25),IF($E585=$BJ$6,$BJ$7,IF($E585=#REF!,#REF!,IF($E585=$AN$6,$AN$7,IF($E585=$AW$6,LOOKUP($X585,$AF$7:$AF$25,$AW$7:$AW$25),IF($E585=$AX$6,LOOKUP($X585,$AF$7:$AF$25,$AX$7:$AX$25),IF($E585=$BD$6,$BD$7,IF($E585=$AY$6,LOOKUP($X585,$AF$7:$AF$25,$AY$7:$AY$25),IF($E585=$AZ$6,LOOKUP($X585,$AF$7:$AF$25,$AZ$7:$AZ$25),IF($E585=$BL$6,$BL$7,IF($E585=$AP$6,LOOKUP($X585,$AF$7:$AF$25,$AP$7:$AP$25),IF($E585=$BK$6,$BK$7,IF($E585=$CD$6,LOOKUP($X585,$AF$7:$AF$25,$CD$7:$CD$25),IF($E585=$BE$6,$BE$7,IF($E585=$BF$6,$BF$7,IF($E585=$BG$6,$BG$7,IF($E585=$CE$6,"based on duration",IF($E585=$CF$6,LOOKUP($X585,$AF$7:$AF$25,$CF$7:$CF$25),IF($E585=$CG$6,$CG$7,IF($E585=$CH$6,$CH$7,IF($E585=$CI$6,$CI$7,IF($E585=$BA$6,$BA$7,IF($E585=$BB$6,$BB$7,IF($E585=$BC$6,$BC$7,IF($E585=#REF!,#REF!,IF($E585=$CJ$6,$CJ$7,"TBD")))))))))))))))))))))))))))))))))))))))))))))</f>
        <v/>
      </c>
      <c r="AC585" s="15" t="str">
        <f t="shared" si="159"/>
        <v/>
      </c>
      <c r="AD585" s="15" t="str">
        <f>IF($G585="","",IF($G585=$CL$6,"",IF($G585=$AG$6,LOOKUP($Z585,$AF$7:$AF$25,$AG$7:$AG$25),IF($G585=$AH$6,LOOKUP($Z585,$AF$7:$AF$25,$AH$7:$AH$25),IF($G585=$AI$6,LOOKUP($Z585,$AF$7:$AF$25,$AI$7:$AI$25),IF($G585=$AJ$6,LOOKUP($Z585,$AF$7:$AF$25,$AJ$7:$AJ$25),IF($G585=$BR$6,LOOKUP($Z585,$AF$7:$AF$25,$BR$7:$BR$25),IF($G585=$BS$6,LOOKUP($Z585,$AF$7:$AF$25,$BS$7:$BS$25),IF($G585=$BT$6,LOOKUP($Z585,$AF$7:$AF$25,$BT$7:$BT$25),IF($G585=$BU$6,LOOKUP($Z585,$AF$7:$AF$25,$BU$7:$BU$25),IF($G585=$BI$6,$BI$7,IF($G585=$AQ$6,LOOKUP($Z585,$AF$7:$AF$25,$AQ$7:$AQ$25),IF($G585=$AR$6,LOOKUP($Z585,$AF$7:$AF$25,$AR$7:$AR$25),IF($G585=$BV$6,LOOKUP($Z585,$AF$7:$AF$25,$BV$7:$BV$25),IF($G585=$BW$6,LOOKUP($Z585,$AF$7:$AF$25,$BW$7:$BW$25),IF($G585=$AU$6,LOOKUP($Z585,$AF$7:$AF$25,$AU$7:$AU$25),IF($G585=$AV$6,LOOKUP($Z585,$AF$7:$AF$25,$AV$7:$AV$25),IF($G585=$AK$6,LOOKUP($Z585,$AF$7:$AF$25,$AK$7:$AK$25),IF($G585=$AL$6,LOOKUP($Z585,$AF$7:$AF$25,$AL$7:$AL$25),IF($G585=$AM$6,LOOKUP($Z585,$AF$7:$AF$25,$AM$7:$AM$25),IF($G585=$BJ$6,$BJ$7,IF($G585=#REF!,#REF!,IF($G585=$AN$6,$AN$7,IF($G585=$AW$6,LOOKUP($Z585,$AF$7:$AF$25,$AW$7:$AW$25),IF($G585=$AX$6,LOOKUP($Z585,$AF$7:$AF$25,$AX$7:$AX$25),IF($G585=$BD$6,$BD$7,IF($G585=$AY$6,LOOKUP($Z585,$AF$7:$AF$25,$AY$7:$AY$25),IF($G585=$AZ$6,LOOKUP($Z585,$AF$7:$AF$25,$AZ$7:$AZ$25),IF($G585=$BL$6,$BL$7,IF($G585=$AP$6,LOOKUP($Z585,$AF$7:$AF$25,$AP$7:$AP$25),IF($G585=$BK$6,$BK$7,IF($G585=$CD$6,LOOKUP($Z585,$AF$7:$AF$25,$CD$7:$CD$25),IF($G585=$BE$6,$BE$7,IF($G585=$BF$6,$BF$7,IF($G585=$BG$6,$BG$7,IF($G585=$CE$6,"based on duration",IF($G585=$CF$6,LOOKUP($Z585,$AF$7:$AF$25,$CF$7:$CF$25),IF($G585=$CG$6,$CG$7,IF($G585=$CH$6,$CH$7,IF($G585=$CI$6,$CI$7,IF($G585=$BA$6,$BA$7,IF($G585=$BB$6,$BB$7,IF($G585=$BC$6,$BC$7,IF($G585=#REF!,#REF!,IF($G585=$CJ$6,$CJ$7,"TBD")))))))))))))))))))))))))))))))))))))))))))))</f>
        <v/>
      </c>
      <c r="AE585" s="121"/>
      <c r="AF585" s="8"/>
      <c r="AG585" s="13"/>
      <c r="AH585" s="13"/>
      <c r="AI585" s="13"/>
      <c r="AJ585" s="13"/>
      <c r="AO585" s="13"/>
      <c r="BR585" s="13"/>
      <c r="BS585" s="122"/>
      <c r="BT585" s="122"/>
      <c r="BX585" s="13"/>
      <c r="BY585" s="122"/>
      <c r="BZ585" s="122"/>
      <c r="CO585" s="136"/>
      <c r="CP585" s="137"/>
    </row>
    <row r="586" spans="1:94" s="123" customFormat="1" x14ac:dyDescent="0.25">
      <c r="A586" s="118"/>
      <c r="B586" s="118"/>
      <c r="C586" s="118"/>
      <c r="D586" s="118"/>
      <c r="E586" s="118"/>
      <c r="F586" s="118"/>
      <c r="G586" s="118"/>
      <c r="H586" s="118"/>
      <c r="I586" s="18" t="str">
        <f t="shared" si="160"/>
        <v/>
      </c>
      <c r="J586" s="18" t="str">
        <f t="shared" si="161"/>
        <v/>
      </c>
      <c r="K586" s="118"/>
      <c r="L586" s="151"/>
      <c r="M586" s="151"/>
      <c r="N586" s="119"/>
      <c r="O586" s="120" t="str">
        <f t="shared" si="163"/>
        <v/>
      </c>
      <c r="P586" s="119"/>
      <c r="Q586" s="15" t="str">
        <f t="shared" si="164"/>
        <v/>
      </c>
      <c r="R586" s="15" t="str">
        <f>IF('2014 Quote Calculator'!$AB586="-","-",IF('2014 Quote Calculator'!$AB586="","",IF(OR('2014 Quote Calculator'!$E586=$CF$6,'2014 Quote Calculator'!$E586=$CG$6,'2014 Quote Calculator'!$E586=$CH$6,'2014 Quote Calculator'!$E586=$CI$6),'2014 Quote Calculator'!$AB586,(1-$L586)*'2014 Quote Calculator'!$AB586)))</f>
        <v/>
      </c>
      <c r="S586" s="15" t="str">
        <f t="shared" si="157"/>
        <v/>
      </c>
      <c r="T586" s="15" t="str">
        <f>IF('2014 Quote Calculator'!$AD586="-","-",IF('2014 Quote Calculator'!$AD586="","",IF(OR('2014 Quote Calculator'!$G586=$CF$6,'2014 Quote Calculator'!$G586=$CG$6,'2014 Quote Calculator'!$G586=$CH$6,'2014 Quote Calculator'!$G586=$CI$6),'2014 Quote Calculator'!$AD586,(1-$L586)*'2014 Quote Calculator'!$AD586)))</f>
        <v/>
      </c>
      <c r="U586" s="15" t="str">
        <f t="shared" si="155"/>
        <v/>
      </c>
      <c r="V586" s="119"/>
      <c r="W586" s="18" t="str">
        <f t="shared" si="162"/>
        <v/>
      </c>
      <c r="X586" s="18" t="str">
        <f t="shared" si="158"/>
        <v/>
      </c>
      <c r="Y586" s="18"/>
      <c r="Z586" s="18"/>
      <c r="AA586" s="18" t="str">
        <f t="shared" si="156"/>
        <v/>
      </c>
      <c r="AB586" s="15" t="str">
        <f>IF($E586="","",IF($E586=$CL$6,"",IF($E586=$AG$6,LOOKUP($X586,$AF$7:$AF$25,$AG$7:$AG$25),IF($E586=$AH$6,LOOKUP($X586,$AF$7:$AF$25,$AH$7:$AH$25),IF($E586=$AI$6,LOOKUP($X586,$AF$7:$AF$25,$AI$7:$AI$25),IF($E586=$AJ$6,LOOKUP($X586,$AF$7:$AF$25,$AJ$7:$AJ$25),IF($E586=$BR$6,LOOKUP($X586,$AF$7:$AF$25,$BR$7:$BR$25),IF($E586=$BS$6,LOOKUP($X586,$AF$7:$AF$25,$BS$7:$BS$25),IF($E586=$BT$6,LOOKUP($X586,$AF$7:$AF$25,$BT$7:$BT$25),IF($E586=$BU$6,LOOKUP($X586,$AF$7:$AF$25,$BU$7:$BU$25),IF($E586=$BI$6,$BI$7,IF($E586=$AQ$6,LOOKUP($X586,$AF$7:$AF$25,$AQ$7:$AQ$25),IF($E586=$AR$6,LOOKUP($X586,$AF$7:$AF$25,$AR$7:$AR$25),IF($E586=$BV$6,LOOKUP($X586,$AF$7:$AF$25,$BV$7:$BV$25),IF($E586=$BW$6,LOOKUP($X586,$AF$7:$AF$25,$BW$7:$BW$25),IF($E586=$AU$6,LOOKUP($X586,$AF$7:$AF$25,$AU$7:$AU$25),IF($E586=$AV$6,LOOKUP($X586,$AF$7:$AF$25,$AV$7:$AV$25),IF($E586=$AK$6,LOOKUP($X586,$AF$7:$AF$25,$AK$7:$AK$25),IF($E586=$AL$6,LOOKUP($X586,$AF$7:$AF$25,$AL$7:$AL$25),IF($E586=$AM$6,LOOKUP($X586,$AF$7:$AF$25,$AM$7:$AM$25),IF($E586=$BJ$6,$BJ$7,IF($E586=#REF!,#REF!,IF($E586=$AN$6,$AN$7,IF($E586=$AW$6,LOOKUP($X586,$AF$7:$AF$25,$AW$7:$AW$25),IF($E586=$AX$6,LOOKUP($X586,$AF$7:$AF$25,$AX$7:$AX$25),IF($E586=$BD$6,$BD$7,IF($E586=$AY$6,LOOKUP($X586,$AF$7:$AF$25,$AY$7:$AY$25),IF($E586=$AZ$6,LOOKUP($X586,$AF$7:$AF$25,$AZ$7:$AZ$25),IF($E586=$BL$6,$BL$7,IF($E586=$AP$6,LOOKUP($X586,$AF$7:$AF$25,$AP$7:$AP$25),IF($E586=$BK$6,$BK$7,IF($E586=$CD$6,LOOKUP($X586,$AF$7:$AF$25,$CD$7:$CD$25),IF($E586=$BE$6,$BE$7,IF($E586=$BF$6,$BF$7,IF($E586=$BG$6,$BG$7,IF($E586=$CE$6,"based on duration",IF($E586=$CF$6,LOOKUP($X586,$AF$7:$AF$25,$CF$7:$CF$25),IF($E586=$CG$6,$CG$7,IF($E586=$CH$6,$CH$7,IF($E586=$CI$6,$CI$7,IF($E586=$BA$6,$BA$7,IF($E586=$BB$6,$BB$7,IF($E586=$BC$6,$BC$7,IF($E586=#REF!,#REF!,IF($E586=$CJ$6,$CJ$7,"TBD")))))))))))))))))))))))))))))))))))))))))))))</f>
        <v/>
      </c>
      <c r="AC586" s="15" t="str">
        <f t="shared" si="159"/>
        <v/>
      </c>
      <c r="AD586" s="15" t="str">
        <f>IF($G586="","",IF($G586=$CL$6,"",IF($G586=$AG$6,LOOKUP($Z586,$AF$7:$AF$25,$AG$7:$AG$25),IF($G586=$AH$6,LOOKUP($Z586,$AF$7:$AF$25,$AH$7:$AH$25),IF($G586=$AI$6,LOOKUP($Z586,$AF$7:$AF$25,$AI$7:$AI$25),IF($G586=$AJ$6,LOOKUP($Z586,$AF$7:$AF$25,$AJ$7:$AJ$25),IF($G586=$BR$6,LOOKUP($Z586,$AF$7:$AF$25,$BR$7:$BR$25),IF($G586=$BS$6,LOOKUP($Z586,$AF$7:$AF$25,$BS$7:$BS$25),IF($G586=$BT$6,LOOKUP($Z586,$AF$7:$AF$25,$BT$7:$BT$25),IF($G586=$BU$6,LOOKUP($Z586,$AF$7:$AF$25,$BU$7:$BU$25),IF($G586=$BI$6,$BI$7,IF($G586=$AQ$6,LOOKUP($Z586,$AF$7:$AF$25,$AQ$7:$AQ$25),IF($G586=$AR$6,LOOKUP($Z586,$AF$7:$AF$25,$AR$7:$AR$25),IF($G586=$BV$6,LOOKUP($Z586,$AF$7:$AF$25,$BV$7:$BV$25),IF($G586=$BW$6,LOOKUP($Z586,$AF$7:$AF$25,$BW$7:$BW$25),IF($G586=$AU$6,LOOKUP($Z586,$AF$7:$AF$25,$AU$7:$AU$25),IF($G586=$AV$6,LOOKUP($Z586,$AF$7:$AF$25,$AV$7:$AV$25),IF($G586=$AK$6,LOOKUP($Z586,$AF$7:$AF$25,$AK$7:$AK$25),IF($G586=$AL$6,LOOKUP($Z586,$AF$7:$AF$25,$AL$7:$AL$25),IF($G586=$AM$6,LOOKUP($Z586,$AF$7:$AF$25,$AM$7:$AM$25),IF($G586=$BJ$6,$BJ$7,IF($G586=#REF!,#REF!,IF($G586=$AN$6,$AN$7,IF($G586=$AW$6,LOOKUP($Z586,$AF$7:$AF$25,$AW$7:$AW$25),IF($G586=$AX$6,LOOKUP($Z586,$AF$7:$AF$25,$AX$7:$AX$25),IF($G586=$BD$6,$BD$7,IF($G586=$AY$6,LOOKUP($Z586,$AF$7:$AF$25,$AY$7:$AY$25),IF($G586=$AZ$6,LOOKUP($Z586,$AF$7:$AF$25,$AZ$7:$AZ$25),IF($G586=$BL$6,$BL$7,IF($G586=$AP$6,LOOKUP($Z586,$AF$7:$AF$25,$AP$7:$AP$25),IF($G586=$BK$6,$BK$7,IF($G586=$CD$6,LOOKUP($Z586,$AF$7:$AF$25,$CD$7:$CD$25),IF($G586=$BE$6,$BE$7,IF($G586=$BF$6,$BF$7,IF($G586=$BG$6,$BG$7,IF($G586=$CE$6,"based on duration",IF($G586=$CF$6,LOOKUP($Z586,$AF$7:$AF$25,$CF$7:$CF$25),IF($G586=$CG$6,$CG$7,IF($G586=$CH$6,$CH$7,IF($G586=$CI$6,$CI$7,IF($G586=$BA$6,$BA$7,IF($G586=$BB$6,$BB$7,IF($G586=$BC$6,$BC$7,IF($G586=#REF!,#REF!,IF($G586=$CJ$6,$CJ$7,"TBD")))))))))))))))))))))))))))))))))))))))))))))</f>
        <v/>
      </c>
      <c r="AE586" s="121"/>
      <c r="AF586" s="8"/>
      <c r="AG586" s="13"/>
      <c r="AH586" s="13"/>
      <c r="AI586" s="13"/>
      <c r="AJ586" s="13"/>
      <c r="AO586" s="13"/>
      <c r="BR586" s="13"/>
      <c r="BS586" s="122"/>
      <c r="BT586" s="122"/>
      <c r="BX586" s="13"/>
      <c r="BY586" s="122"/>
      <c r="BZ586" s="122"/>
      <c r="CO586" s="136"/>
      <c r="CP586" s="137"/>
    </row>
    <row r="587" spans="1:94" s="123" customFormat="1" x14ac:dyDescent="0.25">
      <c r="A587" s="118"/>
      <c r="B587" s="118"/>
      <c r="C587" s="118"/>
      <c r="D587" s="118"/>
      <c r="E587" s="118"/>
      <c r="F587" s="118"/>
      <c r="G587" s="118"/>
      <c r="H587" s="118"/>
      <c r="I587" s="18" t="str">
        <f t="shared" si="160"/>
        <v/>
      </c>
      <c r="J587" s="18" t="str">
        <f t="shared" si="161"/>
        <v/>
      </c>
      <c r="K587" s="118"/>
      <c r="L587" s="151"/>
      <c r="M587" s="151"/>
      <c r="N587" s="119"/>
      <c r="O587" s="120" t="str">
        <f t="shared" si="163"/>
        <v/>
      </c>
      <c r="P587" s="119"/>
      <c r="Q587" s="15" t="str">
        <f t="shared" si="164"/>
        <v/>
      </c>
      <c r="R587" s="15" t="str">
        <f>IF('2014 Quote Calculator'!$AB587="-","-",IF('2014 Quote Calculator'!$AB587="","",IF(OR('2014 Quote Calculator'!$E587=$CF$6,'2014 Quote Calculator'!$E587=$CG$6,'2014 Quote Calculator'!$E587=$CH$6,'2014 Quote Calculator'!$E587=$CI$6),'2014 Quote Calculator'!$AB587,(1-$L587)*'2014 Quote Calculator'!$AB587)))</f>
        <v/>
      </c>
      <c r="S587" s="15" t="str">
        <f t="shared" si="157"/>
        <v/>
      </c>
      <c r="T587" s="15" t="str">
        <f>IF('2014 Quote Calculator'!$AD587="-","-",IF('2014 Quote Calculator'!$AD587="","",IF(OR('2014 Quote Calculator'!$G587=$CF$6,'2014 Quote Calculator'!$G587=$CG$6,'2014 Quote Calculator'!$G587=$CH$6,'2014 Quote Calculator'!$G587=$CI$6),'2014 Quote Calculator'!$AD587,(1-$L587)*'2014 Quote Calculator'!$AD587)))</f>
        <v/>
      </c>
      <c r="U587" s="15" t="str">
        <f t="shared" si="155"/>
        <v/>
      </c>
      <c r="V587" s="119"/>
      <c r="W587" s="18" t="str">
        <f t="shared" si="162"/>
        <v/>
      </c>
      <c r="X587" s="18" t="str">
        <f t="shared" si="158"/>
        <v/>
      </c>
      <c r="Y587" s="18"/>
      <c r="Z587" s="18"/>
      <c r="AA587" s="18" t="str">
        <f t="shared" si="156"/>
        <v/>
      </c>
      <c r="AB587" s="15" t="str">
        <f>IF($E587="","",IF($E587=$CL$6,"",IF($E587=$AG$6,LOOKUP($X587,$AF$7:$AF$25,$AG$7:$AG$25),IF($E587=$AH$6,LOOKUP($X587,$AF$7:$AF$25,$AH$7:$AH$25),IF($E587=$AI$6,LOOKUP($X587,$AF$7:$AF$25,$AI$7:$AI$25),IF($E587=$AJ$6,LOOKUP($X587,$AF$7:$AF$25,$AJ$7:$AJ$25),IF($E587=$BR$6,LOOKUP($X587,$AF$7:$AF$25,$BR$7:$BR$25),IF($E587=$BS$6,LOOKUP($X587,$AF$7:$AF$25,$BS$7:$BS$25),IF($E587=$BT$6,LOOKUP($X587,$AF$7:$AF$25,$BT$7:$BT$25),IF($E587=$BU$6,LOOKUP($X587,$AF$7:$AF$25,$BU$7:$BU$25),IF($E587=$BI$6,$BI$7,IF($E587=$AQ$6,LOOKUP($X587,$AF$7:$AF$25,$AQ$7:$AQ$25),IF($E587=$AR$6,LOOKUP($X587,$AF$7:$AF$25,$AR$7:$AR$25),IF($E587=$BV$6,LOOKUP($X587,$AF$7:$AF$25,$BV$7:$BV$25),IF($E587=$BW$6,LOOKUP($X587,$AF$7:$AF$25,$BW$7:$BW$25),IF($E587=$AU$6,LOOKUP($X587,$AF$7:$AF$25,$AU$7:$AU$25),IF($E587=$AV$6,LOOKUP($X587,$AF$7:$AF$25,$AV$7:$AV$25),IF($E587=$AK$6,LOOKUP($X587,$AF$7:$AF$25,$AK$7:$AK$25),IF($E587=$AL$6,LOOKUP($X587,$AF$7:$AF$25,$AL$7:$AL$25),IF($E587=$AM$6,LOOKUP($X587,$AF$7:$AF$25,$AM$7:$AM$25),IF($E587=$BJ$6,$BJ$7,IF($E587=#REF!,#REF!,IF($E587=$AN$6,$AN$7,IF($E587=$AW$6,LOOKUP($X587,$AF$7:$AF$25,$AW$7:$AW$25),IF($E587=$AX$6,LOOKUP($X587,$AF$7:$AF$25,$AX$7:$AX$25),IF($E587=$BD$6,$BD$7,IF($E587=$AY$6,LOOKUP($X587,$AF$7:$AF$25,$AY$7:$AY$25),IF($E587=$AZ$6,LOOKUP($X587,$AF$7:$AF$25,$AZ$7:$AZ$25),IF($E587=$BL$6,$BL$7,IF($E587=$AP$6,LOOKUP($X587,$AF$7:$AF$25,$AP$7:$AP$25),IF($E587=$BK$6,$BK$7,IF($E587=$CD$6,LOOKUP($X587,$AF$7:$AF$25,$CD$7:$CD$25),IF($E587=$BE$6,$BE$7,IF($E587=$BF$6,$BF$7,IF($E587=$BG$6,$BG$7,IF($E587=$CE$6,"based on duration",IF($E587=$CF$6,LOOKUP($X587,$AF$7:$AF$25,$CF$7:$CF$25),IF($E587=$CG$6,$CG$7,IF($E587=$CH$6,$CH$7,IF($E587=$CI$6,$CI$7,IF($E587=$BA$6,$BA$7,IF($E587=$BB$6,$BB$7,IF($E587=$BC$6,$BC$7,IF($E587=#REF!,#REF!,IF($E587=$CJ$6,$CJ$7,"TBD")))))))))))))))))))))))))))))))))))))))))))))</f>
        <v/>
      </c>
      <c r="AC587" s="15" t="str">
        <f t="shared" si="159"/>
        <v/>
      </c>
      <c r="AD587" s="15" t="str">
        <f>IF($G587="","",IF($G587=$CL$6,"",IF($G587=$AG$6,LOOKUP($Z587,$AF$7:$AF$25,$AG$7:$AG$25),IF($G587=$AH$6,LOOKUP($Z587,$AF$7:$AF$25,$AH$7:$AH$25),IF($G587=$AI$6,LOOKUP($Z587,$AF$7:$AF$25,$AI$7:$AI$25),IF($G587=$AJ$6,LOOKUP($Z587,$AF$7:$AF$25,$AJ$7:$AJ$25),IF($G587=$BR$6,LOOKUP($Z587,$AF$7:$AF$25,$BR$7:$BR$25),IF($G587=$BS$6,LOOKUP($Z587,$AF$7:$AF$25,$BS$7:$BS$25),IF($G587=$BT$6,LOOKUP($Z587,$AF$7:$AF$25,$BT$7:$BT$25),IF($G587=$BU$6,LOOKUP($Z587,$AF$7:$AF$25,$BU$7:$BU$25),IF($G587=$BI$6,$BI$7,IF($G587=$AQ$6,LOOKUP($Z587,$AF$7:$AF$25,$AQ$7:$AQ$25),IF($G587=$AR$6,LOOKUP($Z587,$AF$7:$AF$25,$AR$7:$AR$25),IF($G587=$BV$6,LOOKUP($Z587,$AF$7:$AF$25,$BV$7:$BV$25),IF($G587=$BW$6,LOOKUP($Z587,$AF$7:$AF$25,$BW$7:$BW$25),IF($G587=$AU$6,LOOKUP($Z587,$AF$7:$AF$25,$AU$7:$AU$25),IF($G587=$AV$6,LOOKUP($Z587,$AF$7:$AF$25,$AV$7:$AV$25),IF($G587=$AK$6,LOOKUP($Z587,$AF$7:$AF$25,$AK$7:$AK$25),IF($G587=$AL$6,LOOKUP($Z587,$AF$7:$AF$25,$AL$7:$AL$25),IF($G587=$AM$6,LOOKUP($Z587,$AF$7:$AF$25,$AM$7:$AM$25),IF($G587=$BJ$6,$BJ$7,IF($G587=#REF!,#REF!,IF($G587=$AN$6,$AN$7,IF($G587=$AW$6,LOOKUP($Z587,$AF$7:$AF$25,$AW$7:$AW$25),IF($G587=$AX$6,LOOKUP($Z587,$AF$7:$AF$25,$AX$7:$AX$25),IF($G587=$BD$6,$BD$7,IF($G587=$AY$6,LOOKUP($Z587,$AF$7:$AF$25,$AY$7:$AY$25),IF($G587=$AZ$6,LOOKUP($Z587,$AF$7:$AF$25,$AZ$7:$AZ$25),IF($G587=$BL$6,$BL$7,IF($G587=$AP$6,LOOKUP($Z587,$AF$7:$AF$25,$AP$7:$AP$25),IF($G587=$BK$6,$BK$7,IF($G587=$CD$6,LOOKUP($Z587,$AF$7:$AF$25,$CD$7:$CD$25),IF($G587=$BE$6,$BE$7,IF($G587=$BF$6,$BF$7,IF($G587=$BG$6,$BG$7,IF($G587=$CE$6,"based on duration",IF($G587=$CF$6,LOOKUP($Z587,$AF$7:$AF$25,$CF$7:$CF$25),IF($G587=$CG$6,$CG$7,IF($G587=$CH$6,$CH$7,IF($G587=$CI$6,$CI$7,IF($G587=$BA$6,$BA$7,IF($G587=$BB$6,$BB$7,IF($G587=$BC$6,$BC$7,IF($G587=#REF!,#REF!,IF($G587=$CJ$6,$CJ$7,"TBD")))))))))))))))))))))))))))))))))))))))))))))</f>
        <v/>
      </c>
      <c r="AE587" s="121"/>
      <c r="AF587" s="8"/>
      <c r="AG587" s="13"/>
      <c r="AH587" s="13"/>
      <c r="AI587" s="13"/>
      <c r="AJ587" s="13"/>
      <c r="AO587" s="13"/>
      <c r="BR587" s="13"/>
      <c r="BS587" s="122"/>
      <c r="BT587" s="122"/>
      <c r="BX587" s="13"/>
      <c r="BY587" s="122"/>
      <c r="BZ587" s="122"/>
      <c r="CO587" s="136"/>
      <c r="CP587" s="137"/>
    </row>
    <row r="588" spans="1:94" s="123" customFormat="1" x14ac:dyDescent="0.25">
      <c r="A588" s="118"/>
      <c r="B588" s="118"/>
      <c r="C588" s="118"/>
      <c r="D588" s="118"/>
      <c r="E588" s="118"/>
      <c r="F588" s="118"/>
      <c r="G588" s="118"/>
      <c r="H588" s="118"/>
      <c r="I588" s="18" t="str">
        <f t="shared" si="160"/>
        <v/>
      </c>
      <c r="J588" s="18" t="str">
        <f t="shared" si="161"/>
        <v/>
      </c>
      <c r="K588" s="118"/>
      <c r="L588" s="151"/>
      <c r="M588" s="151"/>
      <c r="N588" s="119"/>
      <c r="O588" s="120" t="str">
        <f t="shared" si="163"/>
        <v/>
      </c>
      <c r="P588" s="119"/>
      <c r="Q588" s="15" t="str">
        <f t="shared" si="164"/>
        <v/>
      </c>
      <c r="R588" s="15" t="str">
        <f>IF('2014 Quote Calculator'!$AB588="-","-",IF('2014 Quote Calculator'!$AB588="","",IF(OR('2014 Quote Calculator'!$E588=$CF$6,'2014 Quote Calculator'!$E588=$CG$6,'2014 Quote Calculator'!$E588=$CH$6,'2014 Quote Calculator'!$E588=$CI$6),'2014 Quote Calculator'!$AB588,(1-$L588)*'2014 Quote Calculator'!$AB588)))</f>
        <v/>
      </c>
      <c r="S588" s="15" t="str">
        <f t="shared" si="157"/>
        <v/>
      </c>
      <c r="T588" s="15" t="str">
        <f>IF('2014 Quote Calculator'!$AD588="-","-",IF('2014 Quote Calculator'!$AD588="","",IF(OR('2014 Quote Calculator'!$G588=$CF$6,'2014 Quote Calculator'!$G588=$CG$6,'2014 Quote Calculator'!$G588=$CH$6,'2014 Quote Calculator'!$G588=$CI$6),'2014 Quote Calculator'!$AD588,(1-$L588)*'2014 Quote Calculator'!$AD588)))</f>
        <v/>
      </c>
      <c r="U588" s="15" t="str">
        <f t="shared" si="155"/>
        <v/>
      </c>
      <c r="V588" s="119"/>
      <c r="W588" s="18" t="str">
        <f t="shared" si="162"/>
        <v/>
      </c>
      <c r="X588" s="18" t="str">
        <f t="shared" si="158"/>
        <v/>
      </c>
      <c r="Y588" s="18"/>
      <c r="Z588" s="18"/>
      <c r="AA588" s="18" t="str">
        <f t="shared" si="156"/>
        <v/>
      </c>
      <c r="AB588" s="15" t="str">
        <f>IF($E588="","",IF($E588=$CL$6,"",IF($E588=$AG$6,LOOKUP($X588,$AF$7:$AF$25,$AG$7:$AG$25),IF($E588=$AH$6,LOOKUP($X588,$AF$7:$AF$25,$AH$7:$AH$25),IF($E588=$AI$6,LOOKUP($X588,$AF$7:$AF$25,$AI$7:$AI$25),IF($E588=$AJ$6,LOOKUP($X588,$AF$7:$AF$25,$AJ$7:$AJ$25),IF($E588=$BR$6,LOOKUP($X588,$AF$7:$AF$25,$BR$7:$BR$25),IF($E588=$BS$6,LOOKUP($X588,$AF$7:$AF$25,$BS$7:$BS$25),IF($E588=$BT$6,LOOKUP($X588,$AF$7:$AF$25,$BT$7:$BT$25),IF($E588=$BU$6,LOOKUP($X588,$AF$7:$AF$25,$BU$7:$BU$25),IF($E588=$BI$6,$BI$7,IF($E588=$AQ$6,LOOKUP($X588,$AF$7:$AF$25,$AQ$7:$AQ$25),IF($E588=$AR$6,LOOKUP($X588,$AF$7:$AF$25,$AR$7:$AR$25),IF($E588=$BV$6,LOOKUP($X588,$AF$7:$AF$25,$BV$7:$BV$25),IF($E588=$BW$6,LOOKUP($X588,$AF$7:$AF$25,$BW$7:$BW$25),IF($E588=$AU$6,LOOKUP($X588,$AF$7:$AF$25,$AU$7:$AU$25),IF($E588=$AV$6,LOOKUP($X588,$AF$7:$AF$25,$AV$7:$AV$25),IF($E588=$AK$6,LOOKUP($X588,$AF$7:$AF$25,$AK$7:$AK$25),IF($E588=$AL$6,LOOKUP($X588,$AF$7:$AF$25,$AL$7:$AL$25),IF($E588=$AM$6,LOOKUP($X588,$AF$7:$AF$25,$AM$7:$AM$25),IF($E588=$BJ$6,$BJ$7,IF($E588=#REF!,#REF!,IF($E588=$AN$6,$AN$7,IF($E588=$AW$6,LOOKUP($X588,$AF$7:$AF$25,$AW$7:$AW$25),IF($E588=$AX$6,LOOKUP($X588,$AF$7:$AF$25,$AX$7:$AX$25),IF($E588=$BD$6,$BD$7,IF($E588=$AY$6,LOOKUP($X588,$AF$7:$AF$25,$AY$7:$AY$25),IF($E588=$AZ$6,LOOKUP($X588,$AF$7:$AF$25,$AZ$7:$AZ$25),IF($E588=$BL$6,$BL$7,IF($E588=$AP$6,LOOKUP($X588,$AF$7:$AF$25,$AP$7:$AP$25),IF($E588=$BK$6,$BK$7,IF($E588=$CD$6,LOOKUP($X588,$AF$7:$AF$25,$CD$7:$CD$25),IF($E588=$BE$6,$BE$7,IF($E588=$BF$6,$BF$7,IF($E588=$BG$6,$BG$7,IF($E588=$CE$6,"based on duration",IF($E588=$CF$6,LOOKUP($X588,$AF$7:$AF$25,$CF$7:$CF$25),IF($E588=$CG$6,$CG$7,IF($E588=$CH$6,$CH$7,IF($E588=$CI$6,$CI$7,IF($E588=$BA$6,$BA$7,IF($E588=$BB$6,$BB$7,IF($E588=$BC$6,$BC$7,IF($E588=#REF!,#REF!,IF($E588=$CJ$6,$CJ$7,"TBD")))))))))))))))))))))))))))))))))))))))))))))</f>
        <v/>
      </c>
      <c r="AC588" s="15" t="str">
        <f t="shared" si="159"/>
        <v/>
      </c>
      <c r="AD588" s="15" t="str">
        <f>IF($G588="","",IF($G588=$CL$6,"",IF($G588=$AG$6,LOOKUP($Z588,$AF$7:$AF$25,$AG$7:$AG$25),IF($G588=$AH$6,LOOKUP($Z588,$AF$7:$AF$25,$AH$7:$AH$25),IF($G588=$AI$6,LOOKUP($Z588,$AF$7:$AF$25,$AI$7:$AI$25),IF($G588=$AJ$6,LOOKUP($Z588,$AF$7:$AF$25,$AJ$7:$AJ$25),IF($G588=$BR$6,LOOKUP($Z588,$AF$7:$AF$25,$BR$7:$BR$25),IF($G588=$BS$6,LOOKUP($Z588,$AF$7:$AF$25,$BS$7:$BS$25),IF($G588=$BT$6,LOOKUP($Z588,$AF$7:$AF$25,$BT$7:$BT$25),IF($G588=$BU$6,LOOKUP($Z588,$AF$7:$AF$25,$BU$7:$BU$25),IF($G588=$BI$6,$BI$7,IF($G588=$AQ$6,LOOKUP($Z588,$AF$7:$AF$25,$AQ$7:$AQ$25),IF($G588=$AR$6,LOOKUP($Z588,$AF$7:$AF$25,$AR$7:$AR$25),IF($G588=$BV$6,LOOKUP($Z588,$AF$7:$AF$25,$BV$7:$BV$25),IF($G588=$BW$6,LOOKUP($Z588,$AF$7:$AF$25,$BW$7:$BW$25),IF($G588=$AU$6,LOOKUP($Z588,$AF$7:$AF$25,$AU$7:$AU$25),IF($G588=$AV$6,LOOKUP($Z588,$AF$7:$AF$25,$AV$7:$AV$25),IF($G588=$AK$6,LOOKUP($Z588,$AF$7:$AF$25,$AK$7:$AK$25),IF($G588=$AL$6,LOOKUP($Z588,$AF$7:$AF$25,$AL$7:$AL$25),IF($G588=$AM$6,LOOKUP($Z588,$AF$7:$AF$25,$AM$7:$AM$25),IF($G588=$BJ$6,$BJ$7,IF($G588=#REF!,#REF!,IF($G588=$AN$6,$AN$7,IF($G588=$AW$6,LOOKUP($Z588,$AF$7:$AF$25,$AW$7:$AW$25),IF($G588=$AX$6,LOOKUP($Z588,$AF$7:$AF$25,$AX$7:$AX$25),IF($G588=$BD$6,$BD$7,IF($G588=$AY$6,LOOKUP($Z588,$AF$7:$AF$25,$AY$7:$AY$25),IF($G588=$AZ$6,LOOKUP($Z588,$AF$7:$AF$25,$AZ$7:$AZ$25),IF($G588=$BL$6,$BL$7,IF($G588=$AP$6,LOOKUP($Z588,$AF$7:$AF$25,$AP$7:$AP$25),IF($G588=$BK$6,$BK$7,IF($G588=$CD$6,LOOKUP($Z588,$AF$7:$AF$25,$CD$7:$CD$25),IF($G588=$BE$6,$BE$7,IF($G588=$BF$6,$BF$7,IF($G588=$BG$6,$BG$7,IF($G588=$CE$6,"based on duration",IF($G588=$CF$6,LOOKUP($Z588,$AF$7:$AF$25,$CF$7:$CF$25),IF($G588=$CG$6,$CG$7,IF($G588=$CH$6,$CH$7,IF($G588=$CI$6,$CI$7,IF($G588=$BA$6,$BA$7,IF($G588=$BB$6,$BB$7,IF($G588=$BC$6,$BC$7,IF($G588=#REF!,#REF!,IF($G588=$CJ$6,$CJ$7,"TBD")))))))))))))))))))))))))))))))))))))))))))))</f>
        <v/>
      </c>
      <c r="AE588" s="121"/>
      <c r="AF588" s="8"/>
      <c r="AG588" s="13"/>
      <c r="AH588" s="13"/>
      <c r="AI588" s="13"/>
      <c r="AJ588" s="13"/>
      <c r="AO588" s="13"/>
      <c r="BR588" s="13"/>
      <c r="BS588" s="122"/>
      <c r="BT588" s="122"/>
      <c r="BX588" s="13"/>
      <c r="BY588" s="122"/>
      <c r="BZ588" s="122"/>
      <c r="CO588" s="136"/>
      <c r="CP588" s="137"/>
    </row>
    <row r="589" spans="1:94" s="123" customFormat="1" x14ac:dyDescent="0.25">
      <c r="A589" s="118"/>
      <c r="B589" s="118"/>
      <c r="C589" s="118"/>
      <c r="D589" s="118"/>
      <c r="E589" s="118"/>
      <c r="F589" s="118"/>
      <c r="G589" s="118"/>
      <c r="H589" s="118"/>
      <c r="I589" s="18" t="str">
        <f t="shared" si="160"/>
        <v/>
      </c>
      <c r="J589" s="18" t="str">
        <f t="shared" si="161"/>
        <v/>
      </c>
      <c r="K589" s="118"/>
      <c r="L589" s="151"/>
      <c r="M589" s="151"/>
      <c r="N589" s="119"/>
      <c r="O589" s="120" t="str">
        <f t="shared" si="163"/>
        <v/>
      </c>
      <c r="P589" s="119"/>
      <c r="Q589" s="15" t="str">
        <f t="shared" si="164"/>
        <v/>
      </c>
      <c r="R589" s="15" t="str">
        <f>IF('2014 Quote Calculator'!$AB589="-","-",IF('2014 Quote Calculator'!$AB589="","",IF(OR('2014 Quote Calculator'!$E589=$CF$6,'2014 Quote Calculator'!$E589=$CG$6,'2014 Quote Calculator'!$E589=$CH$6,'2014 Quote Calculator'!$E589=$CI$6),'2014 Quote Calculator'!$AB589,(1-$L589)*'2014 Quote Calculator'!$AB589)))</f>
        <v/>
      </c>
      <c r="S589" s="15" t="str">
        <f t="shared" si="157"/>
        <v/>
      </c>
      <c r="T589" s="15" t="str">
        <f>IF('2014 Quote Calculator'!$AD589="-","-",IF('2014 Quote Calculator'!$AD589="","",IF(OR('2014 Quote Calculator'!$G589=$CF$6,'2014 Quote Calculator'!$G589=$CG$6,'2014 Quote Calculator'!$G589=$CH$6,'2014 Quote Calculator'!$G589=$CI$6),'2014 Quote Calculator'!$AD589,(1-$L589)*'2014 Quote Calculator'!$AD589)))</f>
        <v/>
      </c>
      <c r="U589" s="15" t="str">
        <f t="shared" si="155"/>
        <v/>
      </c>
      <c r="V589" s="119"/>
      <c r="W589" s="18" t="str">
        <f t="shared" si="162"/>
        <v/>
      </c>
      <c r="X589" s="18" t="str">
        <f t="shared" si="158"/>
        <v/>
      </c>
      <c r="Y589" s="18"/>
      <c r="Z589" s="18"/>
      <c r="AA589" s="18" t="str">
        <f t="shared" si="156"/>
        <v/>
      </c>
      <c r="AB589" s="15" t="str">
        <f>IF($E589="","",IF($E589=$CL$6,"",IF($E589=$AG$6,LOOKUP($X589,$AF$7:$AF$25,$AG$7:$AG$25),IF($E589=$AH$6,LOOKUP($X589,$AF$7:$AF$25,$AH$7:$AH$25),IF($E589=$AI$6,LOOKUP($X589,$AF$7:$AF$25,$AI$7:$AI$25),IF($E589=$AJ$6,LOOKUP($X589,$AF$7:$AF$25,$AJ$7:$AJ$25),IF($E589=$BR$6,LOOKUP($X589,$AF$7:$AF$25,$BR$7:$BR$25),IF($E589=$BS$6,LOOKUP($X589,$AF$7:$AF$25,$BS$7:$BS$25),IF($E589=$BT$6,LOOKUP($X589,$AF$7:$AF$25,$BT$7:$BT$25),IF($E589=$BU$6,LOOKUP($X589,$AF$7:$AF$25,$BU$7:$BU$25),IF($E589=$BI$6,$BI$7,IF($E589=$AQ$6,LOOKUP($X589,$AF$7:$AF$25,$AQ$7:$AQ$25),IF($E589=$AR$6,LOOKUP($X589,$AF$7:$AF$25,$AR$7:$AR$25),IF($E589=$BV$6,LOOKUP($X589,$AF$7:$AF$25,$BV$7:$BV$25),IF($E589=$BW$6,LOOKUP($X589,$AF$7:$AF$25,$BW$7:$BW$25),IF($E589=$AU$6,LOOKUP($X589,$AF$7:$AF$25,$AU$7:$AU$25),IF($E589=$AV$6,LOOKUP($X589,$AF$7:$AF$25,$AV$7:$AV$25),IF($E589=$AK$6,LOOKUP($X589,$AF$7:$AF$25,$AK$7:$AK$25),IF($E589=$AL$6,LOOKUP($X589,$AF$7:$AF$25,$AL$7:$AL$25),IF($E589=$AM$6,LOOKUP($X589,$AF$7:$AF$25,$AM$7:$AM$25),IF($E589=$BJ$6,$BJ$7,IF($E589=#REF!,#REF!,IF($E589=$AN$6,$AN$7,IF($E589=$AW$6,LOOKUP($X589,$AF$7:$AF$25,$AW$7:$AW$25),IF($E589=$AX$6,LOOKUP($X589,$AF$7:$AF$25,$AX$7:$AX$25),IF($E589=$BD$6,$BD$7,IF($E589=$AY$6,LOOKUP($X589,$AF$7:$AF$25,$AY$7:$AY$25),IF($E589=$AZ$6,LOOKUP($X589,$AF$7:$AF$25,$AZ$7:$AZ$25),IF($E589=$BL$6,$BL$7,IF($E589=$AP$6,LOOKUP($X589,$AF$7:$AF$25,$AP$7:$AP$25),IF($E589=$BK$6,$BK$7,IF($E589=$CD$6,LOOKUP($X589,$AF$7:$AF$25,$CD$7:$CD$25),IF($E589=$BE$6,$BE$7,IF($E589=$BF$6,$BF$7,IF($E589=$BG$6,$BG$7,IF($E589=$CE$6,"based on duration",IF($E589=$CF$6,LOOKUP($X589,$AF$7:$AF$25,$CF$7:$CF$25),IF($E589=$CG$6,$CG$7,IF($E589=$CH$6,$CH$7,IF($E589=$CI$6,$CI$7,IF($E589=$BA$6,$BA$7,IF($E589=$BB$6,$BB$7,IF($E589=$BC$6,$BC$7,IF($E589=#REF!,#REF!,IF($E589=$CJ$6,$CJ$7,"TBD")))))))))))))))))))))))))))))))))))))))))))))</f>
        <v/>
      </c>
      <c r="AC589" s="15" t="str">
        <f t="shared" si="159"/>
        <v/>
      </c>
      <c r="AD589" s="15" t="str">
        <f>IF($G589="","",IF($G589=$CL$6,"",IF($G589=$AG$6,LOOKUP($Z589,$AF$7:$AF$25,$AG$7:$AG$25),IF($G589=$AH$6,LOOKUP($Z589,$AF$7:$AF$25,$AH$7:$AH$25),IF($G589=$AI$6,LOOKUP($Z589,$AF$7:$AF$25,$AI$7:$AI$25),IF($G589=$AJ$6,LOOKUP($Z589,$AF$7:$AF$25,$AJ$7:$AJ$25),IF($G589=$BR$6,LOOKUP($Z589,$AF$7:$AF$25,$BR$7:$BR$25),IF($G589=$BS$6,LOOKUP($Z589,$AF$7:$AF$25,$BS$7:$BS$25),IF($G589=$BT$6,LOOKUP($Z589,$AF$7:$AF$25,$BT$7:$BT$25),IF($G589=$BU$6,LOOKUP($Z589,$AF$7:$AF$25,$BU$7:$BU$25),IF($G589=$BI$6,$BI$7,IF($G589=$AQ$6,LOOKUP($Z589,$AF$7:$AF$25,$AQ$7:$AQ$25),IF($G589=$AR$6,LOOKUP($Z589,$AF$7:$AF$25,$AR$7:$AR$25),IF($G589=$BV$6,LOOKUP($Z589,$AF$7:$AF$25,$BV$7:$BV$25),IF($G589=$BW$6,LOOKUP($Z589,$AF$7:$AF$25,$BW$7:$BW$25),IF($G589=$AU$6,LOOKUP($Z589,$AF$7:$AF$25,$AU$7:$AU$25),IF($G589=$AV$6,LOOKUP($Z589,$AF$7:$AF$25,$AV$7:$AV$25),IF($G589=$AK$6,LOOKUP($Z589,$AF$7:$AF$25,$AK$7:$AK$25),IF($G589=$AL$6,LOOKUP($Z589,$AF$7:$AF$25,$AL$7:$AL$25),IF($G589=$AM$6,LOOKUP($Z589,$AF$7:$AF$25,$AM$7:$AM$25),IF($G589=$BJ$6,$BJ$7,IF($G589=#REF!,#REF!,IF($G589=$AN$6,$AN$7,IF($G589=$AW$6,LOOKUP($Z589,$AF$7:$AF$25,$AW$7:$AW$25),IF($G589=$AX$6,LOOKUP($Z589,$AF$7:$AF$25,$AX$7:$AX$25),IF($G589=$BD$6,$BD$7,IF($G589=$AY$6,LOOKUP($Z589,$AF$7:$AF$25,$AY$7:$AY$25),IF($G589=$AZ$6,LOOKUP($Z589,$AF$7:$AF$25,$AZ$7:$AZ$25),IF($G589=$BL$6,$BL$7,IF($G589=$AP$6,LOOKUP($Z589,$AF$7:$AF$25,$AP$7:$AP$25),IF($G589=$BK$6,$BK$7,IF($G589=$CD$6,LOOKUP($Z589,$AF$7:$AF$25,$CD$7:$CD$25),IF($G589=$BE$6,$BE$7,IF($G589=$BF$6,$BF$7,IF($G589=$BG$6,$BG$7,IF($G589=$CE$6,"based on duration",IF($G589=$CF$6,LOOKUP($Z589,$AF$7:$AF$25,$CF$7:$CF$25),IF($G589=$CG$6,$CG$7,IF($G589=$CH$6,$CH$7,IF($G589=$CI$6,$CI$7,IF($G589=$BA$6,$BA$7,IF($G589=$BB$6,$BB$7,IF($G589=$BC$6,$BC$7,IF($G589=#REF!,#REF!,IF($G589=$CJ$6,$CJ$7,"TBD")))))))))))))))))))))))))))))))))))))))))))))</f>
        <v/>
      </c>
      <c r="AE589" s="121"/>
      <c r="AF589" s="8"/>
      <c r="AG589" s="13"/>
      <c r="AH589" s="13"/>
      <c r="AI589" s="13"/>
      <c r="AJ589" s="13"/>
      <c r="AO589" s="13"/>
      <c r="BR589" s="13"/>
      <c r="BS589" s="122"/>
      <c r="BT589" s="122"/>
      <c r="BX589" s="13"/>
      <c r="BY589" s="122"/>
      <c r="BZ589" s="122"/>
      <c r="CO589" s="136"/>
      <c r="CP589" s="137"/>
    </row>
    <row r="590" spans="1:94" s="123" customFormat="1" x14ac:dyDescent="0.25">
      <c r="A590" s="118"/>
      <c r="B590" s="118"/>
      <c r="C590" s="118"/>
      <c r="D590" s="118"/>
      <c r="E590" s="118"/>
      <c r="F590" s="118"/>
      <c r="G590" s="118"/>
      <c r="H590" s="118"/>
      <c r="I590" s="18" t="str">
        <f t="shared" si="160"/>
        <v/>
      </c>
      <c r="J590" s="18" t="str">
        <f t="shared" si="161"/>
        <v/>
      </c>
      <c r="K590" s="118"/>
      <c r="L590" s="151"/>
      <c r="M590" s="151"/>
      <c r="N590" s="119"/>
      <c r="O590" s="120" t="str">
        <f t="shared" si="163"/>
        <v/>
      </c>
      <c r="P590" s="119"/>
      <c r="Q590" s="15" t="str">
        <f t="shared" si="164"/>
        <v/>
      </c>
      <c r="R590" s="15" t="str">
        <f>IF('2014 Quote Calculator'!$AB590="-","-",IF('2014 Quote Calculator'!$AB590="","",IF(OR('2014 Quote Calculator'!$E590=$CF$6,'2014 Quote Calculator'!$E590=$CG$6,'2014 Quote Calculator'!$E590=$CH$6,'2014 Quote Calculator'!$E590=$CI$6),'2014 Quote Calculator'!$AB590,(1-$L590)*'2014 Quote Calculator'!$AB590)))</f>
        <v/>
      </c>
      <c r="S590" s="15" t="str">
        <f t="shared" si="157"/>
        <v/>
      </c>
      <c r="T590" s="15" t="str">
        <f>IF('2014 Quote Calculator'!$AD590="-","-",IF('2014 Quote Calculator'!$AD590="","",IF(OR('2014 Quote Calculator'!$G590=$CF$6,'2014 Quote Calculator'!$G590=$CG$6,'2014 Quote Calculator'!$G590=$CH$6,'2014 Quote Calculator'!$G590=$CI$6),'2014 Quote Calculator'!$AD590,(1-$L590)*'2014 Quote Calculator'!$AD590)))</f>
        <v/>
      </c>
      <c r="U590" s="15" t="str">
        <f t="shared" si="155"/>
        <v/>
      </c>
      <c r="V590" s="119"/>
      <c r="W590" s="18" t="str">
        <f t="shared" si="162"/>
        <v/>
      </c>
      <c r="X590" s="18" t="str">
        <f t="shared" si="158"/>
        <v/>
      </c>
      <c r="Y590" s="18"/>
      <c r="Z590" s="18"/>
      <c r="AA590" s="18" t="str">
        <f t="shared" si="156"/>
        <v/>
      </c>
      <c r="AB590" s="15" t="str">
        <f>IF($E590="","",IF($E590=$CL$6,"",IF($E590=$AG$6,LOOKUP($X590,$AF$7:$AF$25,$AG$7:$AG$25),IF($E590=$AH$6,LOOKUP($X590,$AF$7:$AF$25,$AH$7:$AH$25),IF($E590=$AI$6,LOOKUP($X590,$AF$7:$AF$25,$AI$7:$AI$25),IF($E590=$AJ$6,LOOKUP($X590,$AF$7:$AF$25,$AJ$7:$AJ$25),IF($E590=$BR$6,LOOKUP($X590,$AF$7:$AF$25,$BR$7:$BR$25),IF($E590=$BS$6,LOOKUP($X590,$AF$7:$AF$25,$BS$7:$BS$25),IF($E590=$BT$6,LOOKUP($X590,$AF$7:$AF$25,$BT$7:$BT$25),IF($E590=$BU$6,LOOKUP($X590,$AF$7:$AF$25,$BU$7:$BU$25),IF($E590=$BI$6,$BI$7,IF($E590=$AQ$6,LOOKUP($X590,$AF$7:$AF$25,$AQ$7:$AQ$25),IF($E590=$AR$6,LOOKUP($X590,$AF$7:$AF$25,$AR$7:$AR$25),IF($E590=$BV$6,LOOKUP($X590,$AF$7:$AF$25,$BV$7:$BV$25),IF($E590=$BW$6,LOOKUP($X590,$AF$7:$AF$25,$BW$7:$BW$25),IF($E590=$AU$6,LOOKUP($X590,$AF$7:$AF$25,$AU$7:$AU$25),IF($E590=$AV$6,LOOKUP($X590,$AF$7:$AF$25,$AV$7:$AV$25),IF($E590=$AK$6,LOOKUP($X590,$AF$7:$AF$25,$AK$7:$AK$25),IF($E590=$AL$6,LOOKUP($X590,$AF$7:$AF$25,$AL$7:$AL$25),IF($E590=$AM$6,LOOKUP($X590,$AF$7:$AF$25,$AM$7:$AM$25),IF($E590=$BJ$6,$BJ$7,IF($E590=#REF!,#REF!,IF($E590=$AN$6,$AN$7,IF($E590=$AW$6,LOOKUP($X590,$AF$7:$AF$25,$AW$7:$AW$25),IF($E590=$AX$6,LOOKUP($X590,$AF$7:$AF$25,$AX$7:$AX$25),IF($E590=$BD$6,$BD$7,IF($E590=$AY$6,LOOKUP($X590,$AF$7:$AF$25,$AY$7:$AY$25),IF($E590=$AZ$6,LOOKUP($X590,$AF$7:$AF$25,$AZ$7:$AZ$25),IF($E590=$BL$6,$BL$7,IF($E590=$AP$6,LOOKUP($X590,$AF$7:$AF$25,$AP$7:$AP$25),IF($E590=$BK$6,$BK$7,IF($E590=$CD$6,LOOKUP($X590,$AF$7:$AF$25,$CD$7:$CD$25),IF($E590=$BE$6,$BE$7,IF($E590=$BF$6,$BF$7,IF($E590=$BG$6,$BG$7,IF($E590=$CE$6,"based on duration",IF($E590=$CF$6,LOOKUP($X590,$AF$7:$AF$25,$CF$7:$CF$25),IF($E590=$CG$6,$CG$7,IF($E590=$CH$6,$CH$7,IF($E590=$CI$6,$CI$7,IF($E590=$BA$6,$BA$7,IF($E590=$BB$6,$BB$7,IF($E590=$BC$6,$BC$7,IF($E590=#REF!,#REF!,IF($E590=$CJ$6,$CJ$7,"TBD")))))))))))))))))))))))))))))))))))))))))))))</f>
        <v/>
      </c>
      <c r="AC590" s="15" t="str">
        <f t="shared" si="159"/>
        <v/>
      </c>
      <c r="AD590" s="15" t="str">
        <f>IF($G590="","",IF($G590=$CL$6,"",IF($G590=$AG$6,LOOKUP($Z590,$AF$7:$AF$25,$AG$7:$AG$25),IF($G590=$AH$6,LOOKUP($Z590,$AF$7:$AF$25,$AH$7:$AH$25),IF($G590=$AI$6,LOOKUP($Z590,$AF$7:$AF$25,$AI$7:$AI$25),IF($G590=$AJ$6,LOOKUP($Z590,$AF$7:$AF$25,$AJ$7:$AJ$25),IF($G590=$BR$6,LOOKUP($Z590,$AF$7:$AF$25,$BR$7:$BR$25),IF($G590=$BS$6,LOOKUP($Z590,$AF$7:$AF$25,$BS$7:$BS$25),IF($G590=$BT$6,LOOKUP($Z590,$AF$7:$AF$25,$BT$7:$BT$25),IF($G590=$BU$6,LOOKUP($Z590,$AF$7:$AF$25,$BU$7:$BU$25),IF($G590=$BI$6,$BI$7,IF($G590=$AQ$6,LOOKUP($Z590,$AF$7:$AF$25,$AQ$7:$AQ$25),IF($G590=$AR$6,LOOKUP($Z590,$AF$7:$AF$25,$AR$7:$AR$25),IF($G590=$BV$6,LOOKUP($Z590,$AF$7:$AF$25,$BV$7:$BV$25),IF($G590=$BW$6,LOOKUP($Z590,$AF$7:$AF$25,$BW$7:$BW$25),IF($G590=$AU$6,LOOKUP($Z590,$AF$7:$AF$25,$AU$7:$AU$25),IF($G590=$AV$6,LOOKUP($Z590,$AF$7:$AF$25,$AV$7:$AV$25),IF($G590=$AK$6,LOOKUP($Z590,$AF$7:$AF$25,$AK$7:$AK$25),IF($G590=$AL$6,LOOKUP($Z590,$AF$7:$AF$25,$AL$7:$AL$25),IF($G590=$AM$6,LOOKUP($Z590,$AF$7:$AF$25,$AM$7:$AM$25),IF($G590=$BJ$6,$BJ$7,IF($G590=#REF!,#REF!,IF($G590=$AN$6,$AN$7,IF($G590=$AW$6,LOOKUP($Z590,$AF$7:$AF$25,$AW$7:$AW$25),IF($G590=$AX$6,LOOKUP($Z590,$AF$7:$AF$25,$AX$7:$AX$25),IF($G590=$BD$6,$BD$7,IF($G590=$AY$6,LOOKUP($Z590,$AF$7:$AF$25,$AY$7:$AY$25),IF($G590=$AZ$6,LOOKUP($Z590,$AF$7:$AF$25,$AZ$7:$AZ$25),IF($G590=$BL$6,$BL$7,IF($G590=$AP$6,LOOKUP($Z590,$AF$7:$AF$25,$AP$7:$AP$25),IF($G590=$BK$6,$BK$7,IF($G590=$CD$6,LOOKUP($Z590,$AF$7:$AF$25,$CD$7:$CD$25),IF($G590=$BE$6,$BE$7,IF($G590=$BF$6,$BF$7,IF($G590=$BG$6,$BG$7,IF($G590=$CE$6,"based on duration",IF($G590=$CF$6,LOOKUP($Z590,$AF$7:$AF$25,$CF$7:$CF$25),IF($G590=$CG$6,$CG$7,IF($G590=$CH$6,$CH$7,IF($G590=$CI$6,$CI$7,IF($G590=$BA$6,$BA$7,IF($G590=$BB$6,$BB$7,IF($G590=$BC$6,$BC$7,IF($G590=#REF!,#REF!,IF($G590=$CJ$6,$CJ$7,"TBD")))))))))))))))))))))))))))))))))))))))))))))</f>
        <v/>
      </c>
      <c r="AE590" s="121"/>
      <c r="AF590" s="8"/>
      <c r="AG590" s="13"/>
      <c r="AH590" s="13"/>
      <c r="AI590" s="13"/>
      <c r="AJ590" s="13"/>
      <c r="AO590" s="13"/>
      <c r="BR590" s="13"/>
      <c r="BS590" s="122"/>
      <c r="BT590" s="122"/>
      <c r="BX590" s="13"/>
      <c r="BY590" s="122"/>
      <c r="BZ590" s="122"/>
      <c r="CO590" s="136"/>
      <c r="CP590" s="137"/>
    </row>
    <row r="591" spans="1:94" s="123" customFormat="1" x14ac:dyDescent="0.25">
      <c r="A591" s="118"/>
      <c r="B591" s="118"/>
      <c r="C591" s="118"/>
      <c r="D591" s="118"/>
      <c r="E591" s="118"/>
      <c r="F591" s="118"/>
      <c r="G591" s="118"/>
      <c r="H591" s="118"/>
      <c r="I591" s="18" t="str">
        <f t="shared" si="160"/>
        <v/>
      </c>
      <c r="J591" s="18" t="str">
        <f t="shared" si="161"/>
        <v/>
      </c>
      <c r="K591" s="118"/>
      <c r="L591" s="151"/>
      <c r="M591" s="151"/>
      <c r="N591" s="119"/>
      <c r="O591" s="120" t="str">
        <f t="shared" si="163"/>
        <v/>
      </c>
      <c r="P591" s="119"/>
      <c r="Q591" s="15" t="str">
        <f t="shared" si="164"/>
        <v/>
      </c>
      <c r="R591" s="15" t="str">
        <f>IF('2014 Quote Calculator'!$AB591="-","-",IF('2014 Quote Calculator'!$AB591="","",IF(OR('2014 Quote Calculator'!$E591=$CF$6,'2014 Quote Calculator'!$E591=$CG$6,'2014 Quote Calculator'!$E591=$CH$6,'2014 Quote Calculator'!$E591=$CI$6),'2014 Quote Calculator'!$AB591,(1-$L591)*'2014 Quote Calculator'!$AB591)))</f>
        <v/>
      </c>
      <c r="S591" s="15" t="str">
        <f t="shared" si="157"/>
        <v/>
      </c>
      <c r="T591" s="15" t="str">
        <f>IF('2014 Quote Calculator'!$AD591="-","-",IF('2014 Quote Calculator'!$AD591="","",IF(OR('2014 Quote Calculator'!$G591=$CF$6,'2014 Quote Calculator'!$G591=$CG$6,'2014 Quote Calculator'!$G591=$CH$6,'2014 Quote Calculator'!$G591=$CI$6),'2014 Quote Calculator'!$AD591,(1-$L591)*'2014 Quote Calculator'!$AD591)))</f>
        <v/>
      </c>
      <c r="U591" s="15" t="str">
        <f t="shared" si="155"/>
        <v/>
      </c>
      <c r="V591" s="119"/>
      <c r="W591" s="18" t="str">
        <f t="shared" si="162"/>
        <v/>
      </c>
      <c r="X591" s="18" t="str">
        <f t="shared" si="158"/>
        <v/>
      </c>
      <c r="Y591" s="18"/>
      <c r="Z591" s="18"/>
      <c r="AA591" s="18" t="str">
        <f t="shared" si="156"/>
        <v/>
      </c>
      <c r="AB591" s="15" t="str">
        <f>IF($E591="","",IF($E591=$CL$6,"",IF($E591=$AG$6,LOOKUP($X591,$AF$7:$AF$25,$AG$7:$AG$25),IF($E591=$AH$6,LOOKUP($X591,$AF$7:$AF$25,$AH$7:$AH$25),IF($E591=$AI$6,LOOKUP($X591,$AF$7:$AF$25,$AI$7:$AI$25),IF($E591=$AJ$6,LOOKUP($X591,$AF$7:$AF$25,$AJ$7:$AJ$25),IF($E591=$BR$6,LOOKUP($X591,$AF$7:$AF$25,$BR$7:$BR$25),IF($E591=$BS$6,LOOKUP($X591,$AF$7:$AF$25,$BS$7:$BS$25),IF($E591=$BT$6,LOOKUP($X591,$AF$7:$AF$25,$BT$7:$BT$25),IF($E591=$BU$6,LOOKUP($X591,$AF$7:$AF$25,$BU$7:$BU$25),IF($E591=$BI$6,$BI$7,IF($E591=$AQ$6,LOOKUP($X591,$AF$7:$AF$25,$AQ$7:$AQ$25),IF($E591=$AR$6,LOOKUP($X591,$AF$7:$AF$25,$AR$7:$AR$25),IF($E591=$BV$6,LOOKUP($X591,$AF$7:$AF$25,$BV$7:$BV$25),IF($E591=$BW$6,LOOKUP($X591,$AF$7:$AF$25,$BW$7:$BW$25),IF($E591=$AU$6,LOOKUP($X591,$AF$7:$AF$25,$AU$7:$AU$25),IF($E591=$AV$6,LOOKUP($X591,$AF$7:$AF$25,$AV$7:$AV$25),IF($E591=$AK$6,LOOKUP($X591,$AF$7:$AF$25,$AK$7:$AK$25),IF($E591=$AL$6,LOOKUP($X591,$AF$7:$AF$25,$AL$7:$AL$25),IF($E591=$AM$6,LOOKUP($X591,$AF$7:$AF$25,$AM$7:$AM$25),IF($E591=$BJ$6,$BJ$7,IF($E591=#REF!,#REF!,IF($E591=$AN$6,$AN$7,IF($E591=$AW$6,LOOKUP($X591,$AF$7:$AF$25,$AW$7:$AW$25),IF($E591=$AX$6,LOOKUP($X591,$AF$7:$AF$25,$AX$7:$AX$25),IF($E591=$BD$6,$BD$7,IF($E591=$AY$6,LOOKUP($X591,$AF$7:$AF$25,$AY$7:$AY$25),IF($E591=$AZ$6,LOOKUP($X591,$AF$7:$AF$25,$AZ$7:$AZ$25),IF($E591=$BL$6,$BL$7,IF($E591=$AP$6,LOOKUP($X591,$AF$7:$AF$25,$AP$7:$AP$25),IF($E591=$BK$6,$BK$7,IF($E591=$CD$6,LOOKUP($X591,$AF$7:$AF$25,$CD$7:$CD$25),IF($E591=$BE$6,$BE$7,IF($E591=$BF$6,$BF$7,IF($E591=$BG$6,$BG$7,IF($E591=$CE$6,"based on duration",IF($E591=$CF$6,LOOKUP($X591,$AF$7:$AF$25,$CF$7:$CF$25),IF($E591=$CG$6,$CG$7,IF($E591=$CH$6,$CH$7,IF($E591=$CI$6,$CI$7,IF($E591=$BA$6,$BA$7,IF($E591=$BB$6,$BB$7,IF($E591=$BC$6,$BC$7,IF($E591=#REF!,#REF!,IF($E591=$CJ$6,$CJ$7,"TBD")))))))))))))))))))))))))))))))))))))))))))))</f>
        <v/>
      </c>
      <c r="AC591" s="15" t="str">
        <f t="shared" si="159"/>
        <v/>
      </c>
      <c r="AD591" s="15" t="str">
        <f>IF($G591="","",IF($G591=$CL$6,"",IF($G591=$AG$6,LOOKUP($Z591,$AF$7:$AF$25,$AG$7:$AG$25),IF($G591=$AH$6,LOOKUP($Z591,$AF$7:$AF$25,$AH$7:$AH$25),IF($G591=$AI$6,LOOKUP($Z591,$AF$7:$AF$25,$AI$7:$AI$25),IF($G591=$AJ$6,LOOKUP($Z591,$AF$7:$AF$25,$AJ$7:$AJ$25),IF($G591=$BR$6,LOOKUP($Z591,$AF$7:$AF$25,$BR$7:$BR$25),IF($G591=$BS$6,LOOKUP($Z591,$AF$7:$AF$25,$BS$7:$BS$25),IF($G591=$BT$6,LOOKUP($Z591,$AF$7:$AF$25,$BT$7:$BT$25),IF($G591=$BU$6,LOOKUP($Z591,$AF$7:$AF$25,$BU$7:$BU$25),IF($G591=$BI$6,$BI$7,IF($G591=$AQ$6,LOOKUP($Z591,$AF$7:$AF$25,$AQ$7:$AQ$25),IF($G591=$AR$6,LOOKUP($Z591,$AF$7:$AF$25,$AR$7:$AR$25),IF($G591=$BV$6,LOOKUP($Z591,$AF$7:$AF$25,$BV$7:$BV$25),IF($G591=$BW$6,LOOKUP($Z591,$AF$7:$AF$25,$BW$7:$BW$25),IF($G591=$AU$6,LOOKUP($Z591,$AF$7:$AF$25,$AU$7:$AU$25),IF($G591=$AV$6,LOOKUP($Z591,$AF$7:$AF$25,$AV$7:$AV$25),IF($G591=$AK$6,LOOKUP($Z591,$AF$7:$AF$25,$AK$7:$AK$25),IF($G591=$AL$6,LOOKUP($Z591,$AF$7:$AF$25,$AL$7:$AL$25),IF($G591=$AM$6,LOOKUP($Z591,$AF$7:$AF$25,$AM$7:$AM$25),IF($G591=$BJ$6,$BJ$7,IF($G591=#REF!,#REF!,IF($G591=$AN$6,$AN$7,IF($G591=$AW$6,LOOKUP($Z591,$AF$7:$AF$25,$AW$7:$AW$25),IF($G591=$AX$6,LOOKUP($Z591,$AF$7:$AF$25,$AX$7:$AX$25),IF($G591=$BD$6,$BD$7,IF($G591=$AY$6,LOOKUP($Z591,$AF$7:$AF$25,$AY$7:$AY$25),IF($G591=$AZ$6,LOOKUP($Z591,$AF$7:$AF$25,$AZ$7:$AZ$25),IF($G591=$BL$6,$BL$7,IF($G591=$AP$6,LOOKUP($Z591,$AF$7:$AF$25,$AP$7:$AP$25),IF($G591=$BK$6,$BK$7,IF($G591=$CD$6,LOOKUP($Z591,$AF$7:$AF$25,$CD$7:$CD$25),IF($G591=$BE$6,$BE$7,IF($G591=$BF$6,$BF$7,IF($G591=$BG$6,$BG$7,IF($G591=$CE$6,"based on duration",IF($G591=$CF$6,LOOKUP($Z591,$AF$7:$AF$25,$CF$7:$CF$25),IF($G591=$CG$6,$CG$7,IF($G591=$CH$6,$CH$7,IF($G591=$CI$6,$CI$7,IF($G591=$BA$6,$BA$7,IF($G591=$BB$6,$BB$7,IF($G591=$BC$6,$BC$7,IF($G591=#REF!,#REF!,IF($G591=$CJ$6,$CJ$7,"TBD")))))))))))))))))))))))))))))))))))))))))))))</f>
        <v/>
      </c>
      <c r="AE591" s="121"/>
      <c r="AF591" s="8"/>
      <c r="AG591" s="13"/>
      <c r="AH591" s="13"/>
      <c r="AI591" s="13"/>
      <c r="AJ591" s="13"/>
      <c r="AO591" s="13"/>
      <c r="BR591" s="13"/>
      <c r="BS591" s="122"/>
      <c r="BT591" s="122"/>
      <c r="BX591" s="13"/>
      <c r="BY591" s="122"/>
      <c r="BZ591" s="122"/>
      <c r="CO591" s="136"/>
      <c r="CP591" s="137"/>
    </row>
    <row r="592" spans="1:94" s="123" customFormat="1" x14ac:dyDescent="0.25">
      <c r="A592" s="118"/>
      <c r="B592" s="118"/>
      <c r="C592" s="118"/>
      <c r="D592" s="118"/>
      <c r="E592" s="118"/>
      <c r="F592" s="118"/>
      <c r="G592" s="118"/>
      <c r="H592" s="118"/>
      <c r="I592" s="18" t="str">
        <f t="shared" si="160"/>
        <v/>
      </c>
      <c r="J592" s="18" t="str">
        <f t="shared" si="161"/>
        <v/>
      </c>
      <c r="K592" s="118"/>
      <c r="L592" s="151"/>
      <c r="M592" s="151"/>
      <c r="N592" s="119"/>
      <c r="O592" s="120" t="str">
        <f t="shared" si="163"/>
        <v/>
      </c>
      <c r="P592" s="119"/>
      <c r="Q592" s="15" t="str">
        <f t="shared" si="164"/>
        <v/>
      </c>
      <c r="R592" s="15" t="str">
        <f>IF('2014 Quote Calculator'!$AB592="-","-",IF('2014 Quote Calculator'!$AB592="","",IF(OR('2014 Quote Calculator'!$E592=$CF$6,'2014 Quote Calculator'!$E592=$CG$6,'2014 Quote Calculator'!$E592=$CH$6,'2014 Quote Calculator'!$E592=$CI$6),'2014 Quote Calculator'!$AB592,(1-$L592)*'2014 Quote Calculator'!$AB592)))</f>
        <v/>
      </c>
      <c r="S592" s="15" t="str">
        <f t="shared" si="157"/>
        <v/>
      </c>
      <c r="T592" s="15" t="str">
        <f>IF('2014 Quote Calculator'!$AD592="-","-",IF('2014 Quote Calculator'!$AD592="","",IF(OR('2014 Quote Calculator'!$G592=$CF$6,'2014 Quote Calculator'!$G592=$CG$6,'2014 Quote Calculator'!$G592=$CH$6,'2014 Quote Calculator'!$G592=$CI$6),'2014 Quote Calculator'!$AD592,(1-$L592)*'2014 Quote Calculator'!$AD592)))</f>
        <v/>
      </c>
      <c r="U592" s="15" t="str">
        <f t="shared" si="155"/>
        <v/>
      </c>
      <c r="V592" s="119"/>
      <c r="W592" s="18" t="str">
        <f t="shared" si="162"/>
        <v/>
      </c>
      <c r="X592" s="18" t="str">
        <f t="shared" si="158"/>
        <v/>
      </c>
      <c r="Y592" s="18"/>
      <c r="Z592" s="18"/>
      <c r="AA592" s="18" t="str">
        <f t="shared" si="156"/>
        <v/>
      </c>
      <c r="AB592" s="15" t="str">
        <f>IF($E592="","",IF($E592=$CL$6,"",IF($E592=$AG$6,LOOKUP($X592,$AF$7:$AF$25,$AG$7:$AG$25),IF($E592=$AH$6,LOOKUP($X592,$AF$7:$AF$25,$AH$7:$AH$25),IF($E592=$AI$6,LOOKUP($X592,$AF$7:$AF$25,$AI$7:$AI$25),IF($E592=$AJ$6,LOOKUP($X592,$AF$7:$AF$25,$AJ$7:$AJ$25),IF($E592=$BR$6,LOOKUP($X592,$AF$7:$AF$25,$BR$7:$BR$25),IF($E592=$BS$6,LOOKUP($X592,$AF$7:$AF$25,$BS$7:$BS$25),IF($E592=$BT$6,LOOKUP($X592,$AF$7:$AF$25,$BT$7:$BT$25),IF($E592=$BU$6,LOOKUP($X592,$AF$7:$AF$25,$BU$7:$BU$25),IF($E592=$BI$6,$BI$7,IF($E592=$AQ$6,LOOKUP($X592,$AF$7:$AF$25,$AQ$7:$AQ$25),IF($E592=$AR$6,LOOKUP($X592,$AF$7:$AF$25,$AR$7:$AR$25),IF($E592=$BV$6,LOOKUP($X592,$AF$7:$AF$25,$BV$7:$BV$25),IF($E592=$BW$6,LOOKUP($X592,$AF$7:$AF$25,$BW$7:$BW$25),IF($E592=$AU$6,LOOKUP($X592,$AF$7:$AF$25,$AU$7:$AU$25),IF($E592=$AV$6,LOOKUP($X592,$AF$7:$AF$25,$AV$7:$AV$25),IF($E592=$AK$6,LOOKUP($X592,$AF$7:$AF$25,$AK$7:$AK$25),IF($E592=$AL$6,LOOKUP($X592,$AF$7:$AF$25,$AL$7:$AL$25),IF($E592=$AM$6,LOOKUP($X592,$AF$7:$AF$25,$AM$7:$AM$25),IF($E592=$BJ$6,$BJ$7,IF($E592=#REF!,#REF!,IF($E592=$AN$6,$AN$7,IF($E592=$AW$6,LOOKUP($X592,$AF$7:$AF$25,$AW$7:$AW$25),IF($E592=$AX$6,LOOKUP($X592,$AF$7:$AF$25,$AX$7:$AX$25),IF($E592=$BD$6,$BD$7,IF($E592=$AY$6,LOOKUP($X592,$AF$7:$AF$25,$AY$7:$AY$25),IF($E592=$AZ$6,LOOKUP($X592,$AF$7:$AF$25,$AZ$7:$AZ$25),IF($E592=$BL$6,$BL$7,IF($E592=$AP$6,LOOKUP($X592,$AF$7:$AF$25,$AP$7:$AP$25),IF($E592=$BK$6,$BK$7,IF($E592=$CD$6,LOOKUP($X592,$AF$7:$AF$25,$CD$7:$CD$25),IF($E592=$BE$6,$BE$7,IF($E592=$BF$6,$BF$7,IF($E592=$BG$6,$BG$7,IF($E592=$CE$6,"based on duration",IF($E592=$CF$6,LOOKUP($X592,$AF$7:$AF$25,$CF$7:$CF$25),IF($E592=$CG$6,$CG$7,IF($E592=$CH$6,$CH$7,IF($E592=$CI$6,$CI$7,IF($E592=$BA$6,$BA$7,IF($E592=$BB$6,$BB$7,IF($E592=$BC$6,$BC$7,IF($E592=#REF!,#REF!,IF($E592=$CJ$6,$CJ$7,"TBD")))))))))))))))))))))))))))))))))))))))))))))</f>
        <v/>
      </c>
      <c r="AC592" s="15" t="str">
        <f t="shared" si="159"/>
        <v/>
      </c>
      <c r="AD592" s="15" t="str">
        <f>IF($G592="","",IF($G592=$CL$6,"",IF($G592=$AG$6,LOOKUP($Z592,$AF$7:$AF$25,$AG$7:$AG$25),IF($G592=$AH$6,LOOKUP($Z592,$AF$7:$AF$25,$AH$7:$AH$25),IF($G592=$AI$6,LOOKUP($Z592,$AF$7:$AF$25,$AI$7:$AI$25),IF($G592=$AJ$6,LOOKUP($Z592,$AF$7:$AF$25,$AJ$7:$AJ$25),IF($G592=$BR$6,LOOKUP($Z592,$AF$7:$AF$25,$BR$7:$BR$25),IF($G592=$BS$6,LOOKUP($Z592,$AF$7:$AF$25,$BS$7:$BS$25),IF($G592=$BT$6,LOOKUP($Z592,$AF$7:$AF$25,$BT$7:$BT$25),IF($G592=$BU$6,LOOKUP($Z592,$AF$7:$AF$25,$BU$7:$BU$25),IF($G592=$BI$6,$BI$7,IF($G592=$AQ$6,LOOKUP($Z592,$AF$7:$AF$25,$AQ$7:$AQ$25),IF($G592=$AR$6,LOOKUP($Z592,$AF$7:$AF$25,$AR$7:$AR$25),IF($G592=$BV$6,LOOKUP($Z592,$AF$7:$AF$25,$BV$7:$BV$25),IF($G592=$BW$6,LOOKUP($Z592,$AF$7:$AF$25,$BW$7:$BW$25),IF($G592=$AU$6,LOOKUP($Z592,$AF$7:$AF$25,$AU$7:$AU$25),IF($G592=$AV$6,LOOKUP($Z592,$AF$7:$AF$25,$AV$7:$AV$25),IF($G592=$AK$6,LOOKUP($Z592,$AF$7:$AF$25,$AK$7:$AK$25),IF($G592=$AL$6,LOOKUP($Z592,$AF$7:$AF$25,$AL$7:$AL$25),IF($G592=$AM$6,LOOKUP($Z592,$AF$7:$AF$25,$AM$7:$AM$25),IF($G592=$BJ$6,$BJ$7,IF($G592=#REF!,#REF!,IF($G592=$AN$6,$AN$7,IF($G592=$AW$6,LOOKUP($Z592,$AF$7:$AF$25,$AW$7:$AW$25),IF($G592=$AX$6,LOOKUP($Z592,$AF$7:$AF$25,$AX$7:$AX$25),IF($G592=$BD$6,$BD$7,IF($G592=$AY$6,LOOKUP($Z592,$AF$7:$AF$25,$AY$7:$AY$25),IF($G592=$AZ$6,LOOKUP($Z592,$AF$7:$AF$25,$AZ$7:$AZ$25),IF($G592=$BL$6,$BL$7,IF($G592=$AP$6,LOOKUP($Z592,$AF$7:$AF$25,$AP$7:$AP$25),IF($G592=$BK$6,$BK$7,IF($G592=$CD$6,LOOKUP($Z592,$AF$7:$AF$25,$CD$7:$CD$25),IF($G592=$BE$6,$BE$7,IF($G592=$BF$6,$BF$7,IF($G592=$BG$6,$BG$7,IF($G592=$CE$6,"based on duration",IF($G592=$CF$6,LOOKUP($Z592,$AF$7:$AF$25,$CF$7:$CF$25),IF($G592=$CG$6,$CG$7,IF($G592=$CH$6,$CH$7,IF($G592=$CI$6,$CI$7,IF($G592=$BA$6,$BA$7,IF($G592=$BB$6,$BB$7,IF($G592=$BC$6,$BC$7,IF($G592=#REF!,#REF!,IF($G592=$CJ$6,$CJ$7,"TBD")))))))))))))))))))))))))))))))))))))))))))))</f>
        <v/>
      </c>
      <c r="AE592" s="121"/>
      <c r="AF592" s="8"/>
      <c r="AG592" s="13"/>
      <c r="AH592" s="13"/>
      <c r="AI592" s="13"/>
      <c r="AJ592" s="13"/>
      <c r="AO592" s="13"/>
      <c r="BR592" s="13"/>
      <c r="BS592" s="122"/>
      <c r="BT592" s="122"/>
      <c r="BX592" s="13"/>
      <c r="BY592" s="122"/>
      <c r="BZ592" s="122"/>
      <c r="CO592" s="136"/>
      <c r="CP592" s="137"/>
    </row>
    <row r="593" spans="1:94" s="123" customFormat="1" x14ac:dyDescent="0.25">
      <c r="A593" s="118"/>
      <c r="B593" s="118"/>
      <c r="C593" s="118"/>
      <c r="D593" s="118"/>
      <c r="E593" s="118"/>
      <c r="F593" s="118"/>
      <c r="G593" s="118"/>
      <c r="H593" s="118"/>
      <c r="I593" s="18" t="str">
        <f t="shared" si="160"/>
        <v/>
      </c>
      <c r="J593" s="18" t="str">
        <f t="shared" si="161"/>
        <v/>
      </c>
      <c r="K593" s="118"/>
      <c r="L593" s="151"/>
      <c r="M593" s="151"/>
      <c r="N593" s="119"/>
      <c r="O593" s="120" t="str">
        <f t="shared" si="163"/>
        <v/>
      </c>
      <c r="P593" s="119"/>
      <c r="Q593" s="15" t="str">
        <f t="shared" si="164"/>
        <v/>
      </c>
      <c r="R593" s="15" t="str">
        <f>IF('2014 Quote Calculator'!$AB593="-","-",IF('2014 Quote Calculator'!$AB593="","",IF(OR('2014 Quote Calculator'!$E593=$CF$6,'2014 Quote Calculator'!$E593=$CG$6,'2014 Quote Calculator'!$E593=$CH$6,'2014 Quote Calculator'!$E593=$CI$6),'2014 Quote Calculator'!$AB593,(1-$L593)*'2014 Quote Calculator'!$AB593)))</f>
        <v/>
      </c>
      <c r="S593" s="15" t="str">
        <f t="shared" si="157"/>
        <v/>
      </c>
      <c r="T593" s="15" t="str">
        <f>IF('2014 Quote Calculator'!$AD593="-","-",IF('2014 Quote Calculator'!$AD593="","",IF(OR('2014 Quote Calculator'!$G593=$CF$6,'2014 Quote Calculator'!$G593=$CG$6,'2014 Quote Calculator'!$G593=$CH$6,'2014 Quote Calculator'!$G593=$CI$6),'2014 Quote Calculator'!$AD593,(1-$L593)*'2014 Quote Calculator'!$AD593)))</f>
        <v/>
      </c>
      <c r="U593" s="15" t="str">
        <f t="shared" si="155"/>
        <v/>
      </c>
      <c r="V593" s="119"/>
      <c r="W593" s="18" t="str">
        <f t="shared" si="162"/>
        <v/>
      </c>
      <c r="X593" s="18" t="str">
        <f t="shared" si="158"/>
        <v/>
      </c>
      <c r="Y593" s="18"/>
      <c r="Z593" s="18"/>
      <c r="AA593" s="18" t="str">
        <f t="shared" si="156"/>
        <v/>
      </c>
      <c r="AB593" s="15" t="str">
        <f>IF($E593="","",IF($E593=$CL$6,"",IF($E593=$AG$6,LOOKUP($X593,$AF$7:$AF$25,$AG$7:$AG$25),IF($E593=$AH$6,LOOKUP($X593,$AF$7:$AF$25,$AH$7:$AH$25),IF($E593=$AI$6,LOOKUP($X593,$AF$7:$AF$25,$AI$7:$AI$25),IF($E593=$AJ$6,LOOKUP($X593,$AF$7:$AF$25,$AJ$7:$AJ$25),IF($E593=$BR$6,LOOKUP($X593,$AF$7:$AF$25,$BR$7:$BR$25),IF($E593=$BS$6,LOOKUP($X593,$AF$7:$AF$25,$BS$7:$BS$25),IF($E593=$BT$6,LOOKUP($X593,$AF$7:$AF$25,$BT$7:$BT$25),IF($E593=$BU$6,LOOKUP($X593,$AF$7:$AF$25,$BU$7:$BU$25),IF($E593=$BI$6,$BI$7,IF($E593=$AQ$6,LOOKUP($X593,$AF$7:$AF$25,$AQ$7:$AQ$25),IF($E593=$AR$6,LOOKUP($X593,$AF$7:$AF$25,$AR$7:$AR$25),IF($E593=$BV$6,LOOKUP($X593,$AF$7:$AF$25,$BV$7:$BV$25),IF($E593=$BW$6,LOOKUP($X593,$AF$7:$AF$25,$BW$7:$BW$25),IF($E593=$AU$6,LOOKUP($X593,$AF$7:$AF$25,$AU$7:$AU$25),IF($E593=$AV$6,LOOKUP($X593,$AF$7:$AF$25,$AV$7:$AV$25),IF($E593=$AK$6,LOOKUP($X593,$AF$7:$AF$25,$AK$7:$AK$25),IF($E593=$AL$6,LOOKUP($X593,$AF$7:$AF$25,$AL$7:$AL$25),IF($E593=$AM$6,LOOKUP($X593,$AF$7:$AF$25,$AM$7:$AM$25),IF($E593=$BJ$6,$BJ$7,IF($E593=#REF!,#REF!,IF($E593=$AN$6,$AN$7,IF($E593=$AW$6,LOOKUP($X593,$AF$7:$AF$25,$AW$7:$AW$25),IF($E593=$AX$6,LOOKUP($X593,$AF$7:$AF$25,$AX$7:$AX$25),IF($E593=$BD$6,$BD$7,IF($E593=$AY$6,LOOKUP($X593,$AF$7:$AF$25,$AY$7:$AY$25),IF($E593=$AZ$6,LOOKUP($X593,$AF$7:$AF$25,$AZ$7:$AZ$25),IF($E593=$BL$6,$BL$7,IF($E593=$AP$6,LOOKUP($X593,$AF$7:$AF$25,$AP$7:$AP$25),IF($E593=$BK$6,$BK$7,IF($E593=$CD$6,LOOKUP($X593,$AF$7:$AF$25,$CD$7:$CD$25),IF($E593=$BE$6,$BE$7,IF($E593=$BF$6,$BF$7,IF($E593=$BG$6,$BG$7,IF($E593=$CE$6,"based on duration",IF($E593=$CF$6,LOOKUP($X593,$AF$7:$AF$25,$CF$7:$CF$25),IF($E593=$CG$6,$CG$7,IF($E593=$CH$6,$CH$7,IF($E593=$CI$6,$CI$7,IF($E593=$BA$6,$BA$7,IF($E593=$BB$6,$BB$7,IF($E593=$BC$6,$BC$7,IF($E593=#REF!,#REF!,IF($E593=$CJ$6,$CJ$7,"TBD")))))))))))))))))))))))))))))))))))))))))))))</f>
        <v/>
      </c>
      <c r="AC593" s="15" t="str">
        <f t="shared" si="159"/>
        <v/>
      </c>
      <c r="AD593" s="15" t="str">
        <f>IF($G593="","",IF($G593=$CL$6,"",IF($G593=$AG$6,LOOKUP($Z593,$AF$7:$AF$25,$AG$7:$AG$25),IF($G593=$AH$6,LOOKUP($Z593,$AF$7:$AF$25,$AH$7:$AH$25),IF($G593=$AI$6,LOOKUP($Z593,$AF$7:$AF$25,$AI$7:$AI$25),IF($G593=$AJ$6,LOOKUP($Z593,$AF$7:$AF$25,$AJ$7:$AJ$25),IF($G593=$BR$6,LOOKUP($Z593,$AF$7:$AF$25,$BR$7:$BR$25),IF($G593=$BS$6,LOOKUP($Z593,$AF$7:$AF$25,$BS$7:$BS$25),IF($G593=$BT$6,LOOKUP($Z593,$AF$7:$AF$25,$BT$7:$BT$25),IF($G593=$BU$6,LOOKUP($Z593,$AF$7:$AF$25,$BU$7:$BU$25),IF($G593=$BI$6,$BI$7,IF($G593=$AQ$6,LOOKUP($Z593,$AF$7:$AF$25,$AQ$7:$AQ$25),IF($G593=$AR$6,LOOKUP($Z593,$AF$7:$AF$25,$AR$7:$AR$25),IF($G593=$BV$6,LOOKUP($Z593,$AF$7:$AF$25,$BV$7:$BV$25),IF($G593=$BW$6,LOOKUP($Z593,$AF$7:$AF$25,$BW$7:$BW$25),IF($G593=$AU$6,LOOKUP($Z593,$AF$7:$AF$25,$AU$7:$AU$25),IF($G593=$AV$6,LOOKUP($Z593,$AF$7:$AF$25,$AV$7:$AV$25),IF($G593=$AK$6,LOOKUP($Z593,$AF$7:$AF$25,$AK$7:$AK$25),IF($G593=$AL$6,LOOKUP($Z593,$AF$7:$AF$25,$AL$7:$AL$25),IF($G593=$AM$6,LOOKUP($Z593,$AF$7:$AF$25,$AM$7:$AM$25),IF($G593=$BJ$6,$BJ$7,IF($G593=#REF!,#REF!,IF($G593=$AN$6,$AN$7,IF($G593=$AW$6,LOOKUP($Z593,$AF$7:$AF$25,$AW$7:$AW$25),IF($G593=$AX$6,LOOKUP($Z593,$AF$7:$AF$25,$AX$7:$AX$25),IF($G593=$BD$6,$BD$7,IF($G593=$AY$6,LOOKUP($Z593,$AF$7:$AF$25,$AY$7:$AY$25),IF($G593=$AZ$6,LOOKUP($Z593,$AF$7:$AF$25,$AZ$7:$AZ$25),IF($G593=$BL$6,$BL$7,IF($G593=$AP$6,LOOKUP($Z593,$AF$7:$AF$25,$AP$7:$AP$25),IF($G593=$BK$6,$BK$7,IF($G593=$CD$6,LOOKUP($Z593,$AF$7:$AF$25,$CD$7:$CD$25),IF($G593=$BE$6,$BE$7,IF($G593=$BF$6,$BF$7,IF($G593=$BG$6,$BG$7,IF($G593=$CE$6,"based on duration",IF($G593=$CF$6,LOOKUP($Z593,$AF$7:$AF$25,$CF$7:$CF$25),IF($G593=$CG$6,$CG$7,IF($G593=$CH$6,$CH$7,IF($G593=$CI$6,$CI$7,IF($G593=$BA$6,$BA$7,IF($G593=$BB$6,$BB$7,IF($G593=$BC$6,$BC$7,IF($G593=#REF!,#REF!,IF($G593=$CJ$6,$CJ$7,"TBD")))))))))))))))))))))))))))))))))))))))))))))</f>
        <v/>
      </c>
      <c r="AE593" s="121"/>
      <c r="AF593" s="8"/>
      <c r="AG593" s="13"/>
      <c r="AH593" s="13"/>
      <c r="AI593" s="13"/>
      <c r="AJ593" s="13"/>
      <c r="AO593" s="13"/>
      <c r="BR593" s="13"/>
      <c r="BS593" s="122"/>
      <c r="BT593" s="122"/>
      <c r="BX593" s="13"/>
      <c r="BY593" s="122"/>
      <c r="BZ593" s="122"/>
      <c r="CO593" s="136"/>
      <c r="CP593" s="137"/>
    </row>
    <row r="594" spans="1:94" s="123" customFormat="1" x14ac:dyDescent="0.25">
      <c r="A594" s="118"/>
      <c r="B594" s="118"/>
      <c r="C594" s="118"/>
      <c r="D594" s="118"/>
      <c r="E594" s="118"/>
      <c r="F594" s="118"/>
      <c r="G594" s="118"/>
      <c r="H594" s="118"/>
      <c r="I594" s="18" t="str">
        <f t="shared" si="160"/>
        <v/>
      </c>
      <c r="J594" s="18" t="str">
        <f t="shared" si="161"/>
        <v/>
      </c>
      <c r="K594" s="118"/>
      <c r="L594" s="151"/>
      <c r="M594" s="151"/>
      <c r="N594" s="119"/>
      <c r="O594" s="120" t="str">
        <f t="shared" si="163"/>
        <v/>
      </c>
      <c r="P594" s="119"/>
      <c r="Q594" s="15" t="str">
        <f t="shared" si="164"/>
        <v/>
      </c>
      <c r="R594" s="15" t="str">
        <f>IF('2014 Quote Calculator'!$AB594="-","-",IF('2014 Quote Calculator'!$AB594="","",IF(OR('2014 Quote Calculator'!$E594=$CF$6,'2014 Quote Calculator'!$E594=$CG$6,'2014 Quote Calculator'!$E594=$CH$6,'2014 Quote Calculator'!$E594=$CI$6),'2014 Quote Calculator'!$AB594,(1-$L594)*'2014 Quote Calculator'!$AB594)))</f>
        <v/>
      </c>
      <c r="S594" s="15" t="str">
        <f t="shared" si="157"/>
        <v/>
      </c>
      <c r="T594" s="15" t="str">
        <f>IF('2014 Quote Calculator'!$AD594="-","-",IF('2014 Quote Calculator'!$AD594="","",IF(OR('2014 Quote Calculator'!$G594=$CF$6,'2014 Quote Calculator'!$G594=$CG$6,'2014 Quote Calculator'!$G594=$CH$6,'2014 Quote Calculator'!$G594=$CI$6),'2014 Quote Calculator'!$AD594,(1-$L594)*'2014 Quote Calculator'!$AD594)))</f>
        <v/>
      </c>
      <c r="U594" s="15" t="str">
        <f t="shared" si="155"/>
        <v/>
      </c>
      <c r="V594" s="119"/>
      <c r="W594" s="18" t="str">
        <f t="shared" si="162"/>
        <v/>
      </c>
      <c r="X594" s="18" t="str">
        <f t="shared" si="158"/>
        <v/>
      </c>
      <c r="Y594" s="18"/>
      <c r="Z594" s="18"/>
      <c r="AA594" s="18" t="str">
        <f t="shared" si="156"/>
        <v/>
      </c>
      <c r="AB594" s="15" t="str">
        <f>IF($E594="","",IF($E594=$CL$6,"",IF($E594=$AG$6,LOOKUP($X594,$AF$7:$AF$25,$AG$7:$AG$25),IF($E594=$AH$6,LOOKUP($X594,$AF$7:$AF$25,$AH$7:$AH$25),IF($E594=$AI$6,LOOKUP($X594,$AF$7:$AF$25,$AI$7:$AI$25),IF($E594=$AJ$6,LOOKUP($X594,$AF$7:$AF$25,$AJ$7:$AJ$25),IF($E594=$BR$6,LOOKUP($X594,$AF$7:$AF$25,$BR$7:$BR$25),IF($E594=$BS$6,LOOKUP($X594,$AF$7:$AF$25,$BS$7:$BS$25),IF($E594=$BT$6,LOOKUP($X594,$AF$7:$AF$25,$BT$7:$BT$25),IF($E594=$BU$6,LOOKUP($X594,$AF$7:$AF$25,$BU$7:$BU$25),IF($E594=$BI$6,$BI$7,IF($E594=$AQ$6,LOOKUP($X594,$AF$7:$AF$25,$AQ$7:$AQ$25),IF($E594=$AR$6,LOOKUP($X594,$AF$7:$AF$25,$AR$7:$AR$25),IF($E594=$BV$6,LOOKUP($X594,$AF$7:$AF$25,$BV$7:$BV$25),IF($E594=$BW$6,LOOKUP($X594,$AF$7:$AF$25,$BW$7:$BW$25),IF($E594=$AU$6,LOOKUP($X594,$AF$7:$AF$25,$AU$7:$AU$25),IF($E594=$AV$6,LOOKUP($X594,$AF$7:$AF$25,$AV$7:$AV$25),IF($E594=$AK$6,LOOKUP($X594,$AF$7:$AF$25,$AK$7:$AK$25),IF($E594=$AL$6,LOOKUP($X594,$AF$7:$AF$25,$AL$7:$AL$25),IF($E594=$AM$6,LOOKUP($X594,$AF$7:$AF$25,$AM$7:$AM$25),IF($E594=$BJ$6,$BJ$7,IF($E594=#REF!,#REF!,IF($E594=$AN$6,$AN$7,IF($E594=$AW$6,LOOKUP($X594,$AF$7:$AF$25,$AW$7:$AW$25),IF($E594=$AX$6,LOOKUP($X594,$AF$7:$AF$25,$AX$7:$AX$25),IF($E594=$BD$6,$BD$7,IF($E594=$AY$6,LOOKUP($X594,$AF$7:$AF$25,$AY$7:$AY$25),IF($E594=$AZ$6,LOOKUP($X594,$AF$7:$AF$25,$AZ$7:$AZ$25),IF($E594=$BL$6,$BL$7,IF($E594=$AP$6,LOOKUP($X594,$AF$7:$AF$25,$AP$7:$AP$25),IF($E594=$BK$6,$BK$7,IF($E594=$CD$6,LOOKUP($X594,$AF$7:$AF$25,$CD$7:$CD$25),IF($E594=$BE$6,$BE$7,IF($E594=$BF$6,$BF$7,IF($E594=$BG$6,$BG$7,IF($E594=$CE$6,"based on duration",IF($E594=$CF$6,LOOKUP($X594,$AF$7:$AF$25,$CF$7:$CF$25),IF($E594=$CG$6,$CG$7,IF($E594=$CH$6,$CH$7,IF($E594=$CI$6,$CI$7,IF($E594=$BA$6,$BA$7,IF($E594=$BB$6,$BB$7,IF($E594=$BC$6,$BC$7,IF($E594=#REF!,#REF!,IF($E594=$CJ$6,$CJ$7,"TBD")))))))))))))))))))))))))))))))))))))))))))))</f>
        <v/>
      </c>
      <c r="AC594" s="15" t="str">
        <f t="shared" si="159"/>
        <v/>
      </c>
      <c r="AD594" s="15" t="str">
        <f>IF($G594="","",IF($G594=$CL$6,"",IF($G594=$AG$6,LOOKUP($Z594,$AF$7:$AF$25,$AG$7:$AG$25),IF($G594=$AH$6,LOOKUP($Z594,$AF$7:$AF$25,$AH$7:$AH$25),IF($G594=$AI$6,LOOKUP($Z594,$AF$7:$AF$25,$AI$7:$AI$25),IF($G594=$AJ$6,LOOKUP($Z594,$AF$7:$AF$25,$AJ$7:$AJ$25),IF($G594=$BR$6,LOOKUP($Z594,$AF$7:$AF$25,$BR$7:$BR$25),IF($G594=$BS$6,LOOKUP($Z594,$AF$7:$AF$25,$BS$7:$BS$25),IF($G594=$BT$6,LOOKUP($Z594,$AF$7:$AF$25,$BT$7:$BT$25),IF($G594=$BU$6,LOOKUP($Z594,$AF$7:$AF$25,$BU$7:$BU$25),IF($G594=$BI$6,$BI$7,IF($G594=$AQ$6,LOOKUP($Z594,$AF$7:$AF$25,$AQ$7:$AQ$25),IF($G594=$AR$6,LOOKUP($Z594,$AF$7:$AF$25,$AR$7:$AR$25),IF($G594=$BV$6,LOOKUP($Z594,$AF$7:$AF$25,$BV$7:$BV$25),IF($G594=$BW$6,LOOKUP($Z594,$AF$7:$AF$25,$BW$7:$BW$25),IF($G594=$AU$6,LOOKUP($Z594,$AF$7:$AF$25,$AU$7:$AU$25),IF($G594=$AV$6,LOOKUP($Z594,$AF$7:$AF$25,$AV$7:$AV$25),IF($G594=$AK$6,LOOKUP($Z594,$AF$7:$AF$25,$AK$7:$AK$25),IF($G594=$AL$6,LOOKUP($Z594,$AF$7:$AF$25,$AL$7:$AL$25),IF($G594=$AM$6,LOOKUP($Z594,$AF$7:$AF$25,$AM$7:$AM$25),IF($G594=$BJ$6,$BJ$7,IF($G594=#REF!,#REF!,IF($G594=$AN$6,$AN$7,IF($G594=$AW$6,LOOKUP($Z594,$AF$7:$AF$25,$AW$7:$AW$25),IF($G594=$AX$6,LOOKUP($Z594,$AF$7:$AF$25,$AX$7:$AX$25),IF($G594=$BD$6,$BD$7,IF($G594=$AY$6,LOOKUP($Z594,$AF$7:$AF$25,$AY$7:$AY$25),IF($G594=$AZ$6,LOOKUP($Z594,$AF$7:$AF$25,$AZ$7:$AZ$25),IF($G594=$BL$6,$BL$7,IF($G594=$AP$6,LOOKUP($Z594,$AF$7:$AF$25,$AP$7:$AP$25),IF($G594=$BK$6,$BK$7,IF($G594=$CD$6,LOOKUP($Z594,$AF$7:$AF$25,$CD$7:$CD$25),IF($G594=$BE$6,$BE$7,IF($G594=$BF$6,$BF$7,IF($G594=$BG$6,$BG$7,IF($G594=$CE$6,"based on duration",IF($G594=$CF$6,LOOKUP($Z594,$AF$7:$AF$25,$CF$7:$CF$25),IF($G594=$CG$6,$CG$7,IF($G594=$CH$6,$CH$7,IF($G594=$CI$6,$CI$7,IF($G594=$BA$6,$BA$7,IF($G594=$BB$6,$BB$7,IF($G594=$BC$6,$BC$7,IF($G594=#REF!,#REF!,IF($G594=$CJ$6,$CJ$7,"TBD")))))))))))))))))))))))))))))))))))))))))))))</f>
        <v/>
      </c>
      <c r="AE594" s="121"/>
      <c r="AF594" s="8"/>
      <c r="AG594" s="13"/>
      <c r="AH594" s="13"/>
      <c r="AI594" s="13"/>
      <c r="AJ594" s="13"/>
      <c r="AO594" s="13"/>
      <c r="BR594" s="13"/>
      <c r="BS594" s="122"/>
      <c r="BT594" s="122"/>
      <c r="BX594" s="13"/>
      <c r="BY594" s="122"/>
      <c r="BZ594" s="122"/>
      <c r="CO594" s="136"/>
      <c r="CP594" s="137"/>
    </row>
    <row r="595" spans="1:94" s="123" customFormat="1" x14ac:dyDescent="0.25">
      <c r="A595" s="118"/>
      <c r="B595" s="118"/>
      <c r="C595" s="118"/>
      <c r="D595" s="118"/>
      <c r="E595" s="118"/>
      <c r="F595" s="118"/>
      <c r="G595" s="118"/>
      <c r="H595" s="118"/>
      <c r="I595" s="18" t="str">
        <f t="shared" si="160"/>
        <v/>
      </c>
      <c r="J595" s="18" t="str">
        <f t="shared" si="161"/>
        <v/>
      </c>
      <c r="K595" s="118"/>
      <c r="L595" s="151"/>
      <c r="M595" s="151"/>
      <c r="N595" s="119"/>
      <c r="O595" s="120" t="str">
        <f t="shared" si="163"/>
        <v/>
      </c>
      <c r="P595" s="119"/>
      <c r="Q595" s="15" t="str">
        <f t="shared" si="164"/>
        <v/>
      </c>
      <c r="R595" s="15" t="str">
        <f>IF('2014 Quote Calculator'!$AB595="-","-",IF('2014 Quote Calculator'!$AB595="","",IF(OR('2014 Quote Calculator'!$E595=$CF$6,'2014 Quote Calculator'!$E595=$CG$6,'2014 Quote Calculator'!$E595=$CH$6,'2014 Quote Calculator'!$E595=$CI$6),'2014 Quote Calculator'!$AB595,(1-$L595)*'2014 Quote Calculator'!$AB595)))</f>
        <v/>
      </c>
      <c r="S595" s="15" t="str">
        <f t="shared" si="157"/>
        <v/>
      </c>
      <c r="T595" s="15" t="str">
        <f>IF('2014 Quote Calculator'!$AD595="-","-",IF('2014 Quote Calculator'!$AD595="","",IF(OR('2014 Quote Calculator'!$G595=$CF$6,'2014 Quote Calculator'!$G595=$CG$6,'2014 Quote Calculator'!$G595=$CH$6,'2014 Quote Calculator'!$G595=$CI$6),'2014 Quote Calculator'!$AD595,(1-$L595)*'2014 Quote Calculator'!$AD595)))</f>
        <v/>
      </c>
      <c r="U595" s="15" t="str">
        <f t="shared" si="155"/>
        <v/>
      </c>
      <c r="V595" s="119"/>
      <c r="W595" s="18" t="str">
        <f t="shared" si="162"/>
        <v/>
      </c>
      <c r="X595" s="18" t="str">
        <f t="shared" si="158"/>
        <v/>
      </c>
      <c r="Y595" s="18"/>
      <c r="Z595" s="18"/>
      <c r="AA595" s="18" t="str">
        <f t="shared" si="156"/>
        <v/>
      </c>
      <c r="AB595" s="15" t="str">
        <f>IF($E595="","",IF($E595=$CL$6,"",IF($E595=$AG$6,LOOKUP($X595,$AF$7:$AF$25,$AG$7:$AG$25),IF($E595=$AH$6,LOOKUP($X595,$AF$7:$AF$25,$AH$7:$AH$25),IF($E595=$AI$6,LOOKUP($X595,$AF$7:$AF$25,$AI$7:$AI$25),IF($E595=$AJ$6,LOOKUP($X595,$AF$7:$AF$25,$AJ$7:$AJ$25),IF($E595=$BR$6,LOOKUP($X595,$AF$7:$AF$25,$BR$7:$BR$25),IF($E595=$BS$6,LOOKUP($X595,$AF$7:$AF$25,$BS$7:$BS$25),IF($E595=$BT$6,LOOKUP($X595,$AF$7:$AF$25,$BT$7:$BT$25),IF($E595=$BU$6,LOOKUP($X595,$AF$7:$AF$25,$BU$7:$BU$25),IF($E595=$BI$6,$BI$7,IF($E595=$AQ$6,LOOKUP($X595,$AF$7:$AF$25,$AQ$7:$AQ$25),IF($E595=$AR$6,LOOKUP($X595,$AF$7:$AF$25,$AR$7:$AR$25),IF($E595=$BV$6,LOOKUP($X595,$AF$7:$AF$25,$BV$7:$BV$25),IF($E595=$BW$6,LOOKUP($X595,$AF$7:$AF$25,$BW$7:$BW$25),IF($E595=$AU$6,LOOKUP($X595,$AF$7:$AF$25,$AU$7:$AU$25),IF($E595=$AV$6,LOOKUP($X595,$AF$7:$AF$25,$AV$7:$AV$25),IF($E595=$AK$6,LOOKUP($X595,$AF$7:$AF$25,$AK$7:$AK$25),IF($E595=$AL$6,LOOKUP($X595,$AF$7:$AF$25,$AL$7:$AL$25),IF($E595=$AM$6,LOOKUP($X595,$AF$7:$AF$25,$AM$7:$AM$25),IF($E595=$BJ$6,$BJ$7,IF($E595=#REF!,#REF!,IF($E595=$AN$6,$AN$7,IF($E595=$AW$6,LOOKUP($X595,$AF$7:$AF$25,$AW$7:$AW$25),IF($E595=$AX$6,LOOKUP($X595,$AF$7:$AF$25,$AX$7:$AX$25),IF($E595=$BD$6,$BD$7,IF($E595=$AY$6,LOOKUP($X595,$AF$7:$AF$25,$AY$7:$AY$25),IF($E595=$AZ$6,LOOKUP($X595,$AF$7:$AF$25,$AZ$7:$AZ$25),IF($E595=$BL$6,$BL$7,IF($E595=$AP$6,LOOKUP($X595,$AF$7:$AF$25,$AP$7:$AP$25),IF($E595=$BK$6,$BK$7,IF($E595=$CD$6,LOOKUP($X595,$AF$7:$AF$25,$CD$7:$CD$25),IF($E595=$BE$6,$BE$7,IF($E595=$BF$6,$BF$7,IF($E595=$BG$6,$BG$7,IF($E595=$CE$6,"based on duration",IF($E595=$CF$6,LOOKUP($X595,$AF$7:$AF$25,$CF$7:$CF$25),IF($E595=$CG$6,$CG$7,IF($E595=$CH$6,$CH$7,IF($E595=$CI$6,$CI$7,IF($E595=$BA$6,$BA$7,IF($E595=$BB$6,$BB$7,IF($E595=$BC$6,$BC$7,IF($E595=#REF!,#REF!,IF($E595=$CJ$6,$CJ$7,"TBD")))))))))))))))))))))))))))))))))))))))))))))</f>
        <v/>
      </c>
      <c r="AC595" s="15" t="str">
        <f t="shared" si="159"/>
        <v/>
      </c>
      <c r="AD595" s="15" t="str">
        <f>IF($G595="","",IF($G595=$CL$6,"",IF($G595=$AG$6,LOOKUP($Z595,$AF$7:$AF$25,$AG$7:$AG$25),IF($G595=$AH$6,LOOKUP($Z595,$AF$7:$AF$25,$AH$7:$AH$25),IF($G595=$AI$6,LOOKUP($Z595,$AF$7:$AF$25,$AI$7:$AI$25),IF($G595=$AJ$6,LOOKUP($Z595,$AF$7:$AF$25,$AJ$7:$AJ$25),IF($G595=$BR$6,LOOKUP($Z595,$AF$7:$AF$25,$BR$7:$BR$25),IF($G595=$BS$6,LOOKUP($Z595,$AF$7:$AF$25,$BS$7:$BS$25),IF($G595=$BT$6,LOOKUP($Z595,$AF$7:$AF$25,$BT$7:$BT$25),IF($G595=$BU$6,LOOKUP($Z595,$AF$7:$AF$25,$BU$7:$BU$25),IF($G595=$BI$6,$BI$7,IF($G595=$AQ$6,LOOKUP($Z595,$AF$7:$AF$25,$AQ$7:$AQ$25),IF($G595=$AR$6,LOOKUP($Z595,$AF$7:$AF$25,$AR$7:$AR$25),IF($G595=$BV$6,LOOKUP($Z595,$AF$7:$AF$25,$BV$7:$BV$25),IF($G595=$BW$6,LOOKUP($Z595,$AF$7:$AF$25,$BW$7:$BW$25),IF($G595=$AU$6,LOOKUP($Z595,$AF$7:$AF$25,$AU$7:$AU$25),IF($G595=$AV$6,LOOKUP($Z595,$AF$7:$AF$25,$AV$7:$AV$25),IF($G595=$AK$6,LOOKUP($Z595,$AF$7:$AF$25,$AK$7:$AK$25),IF($G595=$AL$6,LOOKUP($Z595,$AF$7:$AF$25,$AL$7:$AL$25),IF($G595=$AM$6,LOOKUP($Z595,$AF$7:$AF$25,$AM$7:$AM$25),IF($G595=$BJ$6,$BJ$7,IF($G595=#REF!,#REF!,IF($G595=$AN$6,$AN$7,IF($G595=$AW$6,LOOKUP($Z595,$AF$7:$AF$25,$AW$7:$AW$25),IF($G595=$AX$6,LOOKUP($Z595,$AF$7:$AF$25,$AX$7:$AX$25),IF($G595=$BD$6,$BD$7,IF($G595=$AY$6,LOOKUP($Z595,$AF$7:$AF$25,$AY$7:$AY$25),IF($G595=$AZ$6,LOOKUP($Z595,$AF$7:$AF$25,$AZ$7:$AZ$25),IF($G595=$BL$6,$BL$7,IF($G595=$AP$6,LOOKUP($Z595,$AF$7:$AF$25,$AP$7:$AP$25),IF($G595=$BK$6,$BK$7,IF($G595=$CD$6,LOOKUP($Z595,$AF$7:$AF$25,$CD$7:$CD$25),IF($G595=$BE$6,$BE$7,IF($G595=$BF$6,$BF$7,IF($G595=$BG$6,$BG$7,IF($G595=$CE$6,"based on duration",IF($G595=$CF$6,LOOKUP($Z595,$AF$7:$AF$25,$CF$7:$CF$25),IF($G595=$CG$6,$CG$7,IF($G595=$CH$6,$CH$7,IF($G595=$CI$6,$CI$7,IF($G595=$BA$6,$BA$7,IF($G595=$BB$6,$BB$7,IF($G595=$BC$6,$BC$7,IF($G595=#REF!,#REF!,IF($G595=$CJ$6,$CJ$7,"TBD")))))))))))))))))))))))))))))))))))))))))))))</f>
        <v/>
      </c>
      <c r="AE595" s="121"/>
      <c r="AF595" s="8"/>
      <c r="AG595" s="13"/>
      <c r="AH595" s="13"/>
      <c r="AI595" s="13"/>
      <c r="AJ595" s="13"/>
      <c r="AO595" s="13"/>
      <c r="BR595" s="13"/>
      <c r="BS595" s="122"/>
      <c r="BT595" s="122"/>
      <c r="BX595" s="13"/>
      <c r="BY595" s="122"/>
      <c r="BZ595" s="122"/>
      <c r="CO595" s="136"/>
      <c r="CP595" s="137"/>
    </row>
    <row r="596" spans="1:94" s="123" customFormat="1" x14ac:dyDescent="0.25">
      <c r="A596" s="118"/>
      <c r="B596" s="118"/>
      <c r="C596" s="118"/>
      <c r="D596" s="118"/>
      <c r="E596" s="118"/>
      <c r="F596" s="118"/>
      <c r="G596" s="118"/>
      <c r="H596" s="118"/>
      <c r="I596" s="18" t="str">
        <f t="shared" si="160"/>
        <v/>
      </c>
      <c r="J596" s="18" t="str">
        <f t="shared" si="161"/>
        <v/>
      </c>
      <c r="K596" s="118"/>
      <c r="L596" s="151"/>
      <c r="M596" s="151"/>
      <c r="N596" s="119"/>
      <c r="O596" s="120" t="str">
        <f t="shared" si="163"/>
        <v/>
      </c>
      <c r="P596" s="119"/>
      <c r="Q596" s="15" t="str">
        <f t="shared" si="164"/>
        <v/>
      </c>
      <c r="R596" s="15" t="str">
        <f>IF('2014 Quote Calculator'!$AB596="-","-",IF('2014 Quote Calculator'!$AB596="","",IF(OR('2014 Quote Calculator'!$E596=$CF$6,'2014 Quote Calculator'!$E596=$CG$6,'2014 Quote Calculator'!$E596=$CH$6,'2014 Quote Calculator'!$E596=$CI$6),'2014 Quote Calculator'!$AB596,(1-$L596)*'2014 Quote Calculator'!$AB596)))</f>
        <v/>
      </c>
      <c r="S596" s="15" t="str">
        <f t="shared" si="157"/>
        <v/>
      </c>
      <c r="T596" s="15" t="str">
        <f>IF('2014 Quote Calculator'!$AD596="-","-",IF('2014 Quote Calculator'!$AD596="","",IF(OR('2014 Quote Calculator'!$G596=$CF$6,'2014 Quote Calculator'!$G596=$CG$6,'2014 Quote Calculator'!$G596=$CH$6,'2014 Quote Calculator'!$G596=$CI$6),'2014 Quote Calculator'!$AD596,(1-$L596)*'2014 Quote Calculator'!$AD596)))</f>
        <v/>
      </c>
      <c r="U596" s="15" t="str">
        <f t="shared" si="155"/>
        <v/>
      </c>
      <c r="V596" s="119"/>
      <c r="W596" s="18" t="str">
        <f t="shared" si="162"/>
        <v/>
      </c>
      <c r="X596" s="18" t="str">
        <f t="shared" si="158"/>
        <v/>
      </c>
      <c r="Y596" s="18"/>
      <c r="Z596" s="18"/>
      <c r="AA596" s="18" t="str">
        <f t="shared" si="156"/>
        <v/>
      </c>
      <c r="AB596" s="15" t="str">
        <f>IF($E596="","",IF($E596=$CL$6,"",IF($E596=$AG$6,LOOKUP($X596,$AF$7:$AF$25,$AG$7:$AG$25),IF($E596=$AH$6,LOOKUP($X596,$AF$7:$AF$25,$AH$7:$AH$25),IF($E596=$AI$6,LOOKUP($X596,$AF$7:$AF$25,$AI$7:$AI$25),IF($E596=$AJ$6,LOOKUP($X596,$AF$7:$AF$25,$AJ$7:$AJ$25),IF($E596=$BR$6,LOOKUP($X596,$AF$7:$AF$25,$BR$7:$BR$25),IF($E596=$BS$6,LOOKUP($X596,$AF$7:$AF$25,$BS$7:$BS$25),IF($E596=$BT$6,LOOKUP($X596,$AF$7:$AF$25,$BT$7:$BT$25),IF($E596=$BU$6,LOOKUP($X596,$AF$7:$AF$25,$BU$7:$BU$25),IF($E596=$BI$6,$BI$7,IF($E596=$AQ$6,LOOKUP($X596,$AF$7:$AF$25,$AQ$7:$AQ$25),IF($E596=$AR$6,LOOKUP($X596,$AF$7:$AF$25,$AR$7:$AR$25),IF($E596=$BV$6,LOOKUP($X596,$AF$7:$AF$25,$BV$7:$BV$25),IF($E596=$BW$6,LOOKUP($X596,$AF$7:$AF$25,$BW$7:$BW$25),IF($E596=$AU$6,LOOKUP($X596,$AF$7:$AF$25,$AU$7:$AU$25),IF($E596=$AV$6,LOOKUP($X596,$AF$7:$AF$25,$AV$7:$AV$25),IF($E596=$AK$6,LOOKUP($X596,$AF$7:$AF$25,$AK$7:$AK$25),IF($E596=$AL$6,LOOKUP($X596,$AF$7:$AF$25,$AL$7:$AL$25),IF($E596=$AM$6,LOOKUP($X596,$AF$7:$AF$25,$AM$7:$AM$25),IF($E596=$BJ$6,$BJ$7,IF($E596=#REF!,#REF!,IF($E596=$AN$6,$AN$7,IF($E596=$AW$6,LOOKUP($X596,$AF$7:$AF$25,$AW$7:$AW$25),IF($E596=$AX$6,LOOKUP($X596,$AF$7:$AF$25,$AX$7:$AX$25),IF($E596=$BD$6,$BD$7,IF($E596=$AY$6,LOOKUP($X596,$AF$7:$AF$25,$AY$7:$AY$25),IF($E596=$AZ$6,LOOKUP($X596,$AF$7:$AF$25,$AZ$7:$AZ$25),IF($E596=$BL$6,$BL$7,IF($E596=$AP$6,LOOKUP($X596,$AF$7:$AF$25,$AP$7:$AP$25),IF($E596=$BK$6,$BK$7,IF($E596=$CD$6,LOOKUP($X596,$AF$7:$AF$25,$CD$7:$CD$25),IF($E596=$BE$6,$BE$7,IF($E596=$BF$6,$BF$7,IF($E596=$BG$6,$BG$7,IF($E596=$CE$6,"based on duration",IF($E596=$CF$6,LOOKUP($X596,$AF$7:$AF$25,$CF$7:$CF$25),IF($E596=$CG$6,$CG$7,IF($E596=$CH$6,$CH$7,IF($E596=$CI$6,$CI$7,IF($E596=$BA$6,$BA$7,IF($E596=$BB$6,$BB$7,IF($E596=$BC$6,$BC$7,IF($E596=#REF!,#REF!,IF($E596=$CJ$6,$CJ$7,"TBD")))))))))))))))))))))))))))))))))))))))))))))</f>
        <v/>
      </c>
      <c r="AC596" s="15" t="str">
        <f t="shared" si="159"/>
        <v/>
      </c>
      <c r="AD596" s="15" t="str">
        <f>IF($G596="","",IF($G596=$CL$6,"",IF($G596=$AG$6,LOOKUP($Z596,$AF$7:$AF$25,$AG$7:$AG$25),IF($G596=$AH$6,LOOKUP($Z596,$AF$7:$AF$25,$AH$7:$AH$25),IF($G596=$AI$6,LOOKUP($Z596,$AF$7:$AF$25,$AI$7:$AI$25),IF($G596=$AJ$6,LOOKUP($Z596,$AF$7:$AF$25,$AJ$7:$AJ$25),IF($G596=$BR$6,LOOKUP($Z596,$AF$7:$AF$25,$BR$7:$BR$25),IF($G596=$BS$6,LOOKUP($Z596,$AF$7:$AF$25,$BS$7:$BS$25),IF($G596=$BT$6,LOOKUP($Z596,$AF$7:$AF$25,$BT$7:$BT$25),IF($G596=$BU$6,LOOKUP($Z596,$AF$7:$AF$25,$BU$7:$BU$25),IF($G596=$BI$6,$BI$7,IF($G596=$AQ$6,LOOKUP($Z596,$AF$7:$AF$25,$AQ$7:$AQ$25),IF($G596=$AR$6,LOOKUP($Z596,$AF$7:$AF$25,$AR$7:$AR$25),IF($G596=$BV$6,LOOKUP($Z596,$AF$7:$AF$25,$BV$7:$BV$25),IF($G596=$BW$6,LOOKUP($Z596,$AF$7:$AF$25,$BW$7:$BW$25),IF($G596=$AU$6,LOOKUP($Z596,$AF$7:$AF$25,$AU$7:$AU$25),IF($G596=$AV$6,LOOKUP($Z596,$AF$7:$AF$25,$AV$7:$AV$25),IF($G596=$AK$6,LOOKUP($Z596,$AF$7:$AF$25,$AK$7:$AK$25),IF($G596=$AL$6,LOOKUP($Z596,$AF$7:$AF$25,$AL$7:$AL$25),IF($G596=$AM$6,LOOKUP($Z596,$AF$7:$AF$25,$AM$7:$AM$25),IF($G596=$BJ$6,$BJ$7,IF($G596=#REF!,#REF!,IF($G596=$AN$6,$AN$7,IF($G596=$AW$6,LOOKUP($Z596,$AF$7:$AF$25,$AW$7:$AW$25),IF($G596=$AX$6,LOOKUP($Z596,$AF$7:$AF$25,$AX$7:$AX$25),IF($G596=$BD$6,$BD$7,IF($G596=$AY$6,LOOKUP($Z596,$AF$7:$AF$25,$AY$7:$AY$25),IF($G596=$AZ$6,LOOKUP($Z596,$AF$7:$AF$25,$AZ$7:$AZ$25),IF($G596=$BL$6,$BL$7,IF($G596=$AP$6,LOOKUP($Z596,$AF$7:$AF$25,$AP$7:$AP$25),IF($G596=$BK$6,$BK$7,IF($G596=$CD$6,LOOKUP($Z596,$AF$7:$AF$25,$CD$7:$CD$25),IF($G596=$BE$6,$BE$7,IF($G596=$BF$6,$BF$7,IF($G596=$BG$6,$BG$7,IF($G596=$CE$6,"based on duration",IF($G596=$CF$6,LOOKUP($Z596,$AF$7:$AF$25,$CF$7:$CF$25),IF($G596=$CG$6,$CG$7,IF($G596=$CH$6,$CH$7,IF($G596=$CI$6,$CI$7,IF($G596=$BA$6,$BA$7,IF($G596=$BB$6,$BB$7,IF($G596=$BC$6,$BC$7,IF($G596=#REF!,#REF!,IF($G596=$CJ$6,$CJ$7,"TBD")))))))))))))))))))))))))))))))))))))))))))))</f>
        <v/>
      </c>
      <c r="AE596" s="121"/>
      <c r="AF596" s="8"/>
      <c r="AG596" s="13"/>
      <c r="AH596" s="13"/>
      <c r="AI596" s="13"/>
      <c r="AJ596" s="13"/>
      <c r="AO596" s="13"/>
      <c r="BR596" s="13"/>
      <c r="BS596" s="122"/>
      <c r="BT596" s="122"/>
      <c r="BX596" s="13"/>
      <c r="BY596" s="122"/>
      <c r="BZ596" s="122"/>
      <c r="CO596" s="136"/>
      <c r="CP596" s="137"/>
    </row>
    <row r="597" spans="1:94" s="123" customFormat="1" x14ac:dyDescent="0.25">
      <c r="A597" s="118"/>
      <c r="B597" s="118"/>
      <c r="C597" s="118"/>
      <c r="D597" s="118"/>
      <c r="E597" s="118"/>
      <c r="F597" s="118"/>
      <c r="G597" s="118"/>
      <c r="H597" s="118"/>
      <c r="I597" s="18" t="str">
        <f t="shared" si="160"/>
        <v/>
      </c>
      <c r="J597" s="18" t="str">
        <f t="shared" si="161"/>
        <v/>
      </c>
      <c r="K597" s="118"/>
      <c r="L597" s="151"/>
      <c r="M597" s="151"/>
      <c r="N597" s="119"/>
      <c r="O597" s="120" t="str">
        <f t="shared" si="163"/>
        <v/>
      </c>
      <c r="P597" s="119"/>
      <c r="Q597" s="15" t="str">
        <f t="shared" si="164"/>
        <v/>
      </c>
      <c r="R597" s="15" t="str">
        <f>IF('2014 Quote Calculator'!$AB597="-","-",IF('2014 Quote Calculator'!$AB597="","",IF(OR('2014 Quote Calculator'!$E597=$CF$6,'2014 Quote Calculator'!$E597=$CG$6,'2014 Quote Calculator'!$E597=$CH$6,'2014 Quote Calculator'!$E597=$CI$6),'2014 Quote Calculator'!$AB597,(1-$L597)*'2014 Quote Calculator'!$AB597)))</f>
        <v/>
      </c>
      <c r="S597" s="15" t="str">
        <f t="shared" si="157"/>
        <v/>
      </c>
      <c r="T597" s="15" t="str">
        <f>IF('2014 Quote Calculator'!$AD597="-","-",IF('2014 Quote Calculator'!$AD597="","",IF(OR('2014 Quote Calculator'!$G597=$CF$6,'2014 Quote Calculator'!$G597=$CG$6,'2014 Quote Calculator'!$G597=$CH$6,'2014 Quote Calculator'!$G597=$CI$6),'2014 Quote Calculator'!$AD597,(1-$L597)*'2014 Quote Calculator'!$AD597)))</f>
        <v/>
      </c>
      <c r="U597" s="15" t="str">
        <f t="shared" ref="U597:U616" si="165">IF(OR($K597=$CK$6,$K597=$CL$6,$K597=$CM$6,$K597=$CN$6),IF($K597=$CK$6,$CK$7,IF($K597=$CL$6,$CL$7,IF($K597=$CM$6,$CM$7,IF($K597=$CN$6,$CN$7,))))*$AA597*(1-$L597),"")</f>
        <v/>
      </c>
      <c r="V597" s="119"/>
      <c r="W597" s="18" t="str">
        <f t="shared" si="162"/>
        <v/>
      </c>
      <c r="X597" s="18" t="str">
        <f t="shared" si="158"/>
        <v/>
      </c>
      <c r="Y597" s="18"/>
      <c r="Z597" s="18"/>
      <c r="AA597" s="18" t="str">
        <f t="shared" si="156"/>
        <v/>
      </c>
      <c r="AB597" s="15" t="str">
        <f>IF($E597="","",IF($E597=$CL$6,"",IF($E597=$AG$6,LOOKUP($X597,$AF$7:$AF$25,$AG$7:$AG$25),IF($E597=$AH$6,LOOKUP($X597,$AF$7:$AF$25,$AH$7:$AH$25),IF($E597=$AI$6,LOOKUP($X597,$AF$7:$AF$25,$AI$7:$AI$25),IF($E597=$AJ$6,LOOKUP($X597,$AF$7:$AF$25,$AJ$7:$AJ$25),IF($E597=$BR$6,LOOKUP($X597,$AF$7:$AF$25,$BR$7:$BR$25),IF($E597=$BS$6,LOOKUP($X597,$AF$7:$AF$25,$BS$7:$BS$25),IF($E597=$BT$6,LOOKUP($X597,$AF$7:$AF$25,$BT$7:$BT$25),IF($E597=$BU$6,LOOKUP($X597,$AF$7:$AF$25,$BU$7:$BU$25),IF($E597=$BI$6,$BI$7,IF($E597=$AQ$6,LOOKUP($X597,$AF$7:$AF$25,$AQ$7:$AQ$25),IF($E597=$AR$6,LOOKUP($X597,$AF$7:$AF$25,$AR$7:$AR$25),IF($E597=$BV$6,LOOKUP($X597,$AF$7:$AF$25,$BV$7:$BV$25),IF($E597=$BW$6,LOOKUP($X597,$AF$7:$AF$25,$BW$7:$BW$25),IF($E597=$AU$6,LOOKUP($X597,$AF$7:$AF$25,$AU$7:$AU$25),IF($E597=$AV$6,LOOKUP($X597,$AF$7:$AF$25,$AV$7:$AV$25),IF($E597=$AK$6,LOOKUP($X597,$AF$7:$AF$25,$AK$7:$AK$25),IF($E597=$AL$6,LOOKUP($X597,$AF$7:$AF$25,$AL$7:$AL$25),IF($E597=$AM$6,LOOKUP($X597,$AF$7:$AF$25,$AM$7:$AM$25),IF($E597=$BJ$6,$BJ$7,IF($E597=#REF!,#REF!,IF($E597=$AN$6,$AN$7,IF($E597=$AW$6,LOOKUP($X597,$AF$7:$AF$25,$AW$7:$AW$25),IF($E597=$AX$6,LOOKUP($X597,$AF$7:$AF$25,$AX$7:$AX$25),IF($E597=$BD$6,$BD$7,IF($E597=$AY$6,LOOKUP($X597,$AF$7:$AF$25,$AY$7:$AY$25),IF($E597=$AZ$6,LOOKUP($X597,$AF$7:$AF$25,$AZ$7:$AZ$25),IF($E597=$BL$6,$BL$7,IF($E597=$AP$6,LOOKUP($X597,$AF$7:$AF$25,$AP$7:$AP$25),IF($E597=$BK$6,$BK$7,IF($E597=$CD$6,LOOKUP($X597,$AF$7:$AF$25,$CD$7:$CD$25),IF($E597=$BE$6,$BE$7,IF($E597=$BF$6,$BF$7,IF($E597=$BG$6,$BG$7,IF($E597=$CE$6,"based on duration",IF($E597=$CF$6,LOOKUP($X597,$AF$7:$AF$25,$CF$7:$CF$25),IF($E597=$CG$6,$CG$7,IF($E597=$CH$6,$CH$7,IF($E597=$CI$6,$CI$7,IF($E597=$BA$6,$BA$7,IF($E597=$BB$6,$BB$7,IF($E597=$BC$6,$BC$7,IF($E597=#REF!,#REF!,IF($E597=$CJ$6,$CJ$7,"TBD")))))))))))))))))))))))))))))))))))))))))))))</f>
        <v/>
      </c>
      <c r="AC597" s="15" t="str">
        <f t="shared" si="159"/>
        <v/>
      </c>
      <c r="AD597" s="15" t="str">
        <f>IF($G597="","",IF($G597=$CL$6,"",IF($G597=$AG$6,LOOKUP($Z597,$AF$7:$AF$25,$AG$7:$AG$25),IF($G597=$AH$6,LOOKUP($Z597,$AF$7:$AF$25,$AH$7:$AH$25),IF($G597=$AI$6,LOOKUP($Z597,$AF$7:$AF$25,$AI$7:$AI$25),IF($G597=$AJ$6,LOOKUP($Z597,$AF$7:$AF$25,$AJ$7:$AJ$25),IF($G597=$BR$6,LOOKUP($Z597,$AF$7:$AF$25,$BR$7:$BR$25),IF($G597=$BS$6,LOOKUP($Z597,$AF$7:$AF$25,$BS$7:$BS$25),IF($G597=$BT$6,LOOKUP($Z597,$AF$7:$AF$25,$BT$7:$BT$25),IF($G597=$BU$6,LOOKUP($Z597,$AF$7:$AF$25,$BU$7:$BU$25),IF($G597=$BI$6,$BI$7,IF($G597=$AQ$6,LOOKUP($Z597,$AF$7:$AF$25,$AQ$7:$AQ$25),IF($G597=$AR$6,LOOKUP($Z597,$AF$7:$AF$25,$AR$7:$AR$25),IF($G597=$BV$6,LOOKUP($Z597,$AF$7:$AF$25,$BV$7:$BV$25),IF($G597=$BW$6,LOOKUP($Z597,$AF$7:$AF$25,$BW$7:$BW$25),IF($G597=$AU$6,LOOKUP($Z597,$AF$7:$AF$25,$AU$7:$AU$25),IF($G597=$AV$6,LOOKUP($Z597,$AF$7:$AF$25,$AV$7:$AV$25),IF($G597=$AK$6,LOOKUP($Z597,$AF$7:$AF$25,$AK$7:$AK$25),IF($G597=$AL$6,LOOKUP($Z597,$AF$7:$AF$25,$AL$7:$AL$25),IF($G597=$AM$6,LOOKUP($Z597,$AF$7:$AF$25,$AM$7:$AM$25),IF($G597=$BJ$6,$BJ$7,IF($G597=#REF!,#REF!,IF($G597=$AN$6,$AN$7,IF($G597=$AW$6,LOOKUP($Z597,$AF$7:$AF$25,$AW$7:$AW$25),IF($G597=$AX$6,LOOKUP($Z597,$AF$7:$AF$25,$AX$7:$AX$25),IF($G597=$BD$6,$BD$7,IF($G597=$AY$6,LOOKUP($Z597,$AF$7:$AF$25,$AY$7:$AY$25),IF($G597=$AZ$6,LOOKUP($Z597,$AF$7:$AF$25,$AZ$7:$AZ$25),IF($G597=$BL$6,$BL$7,IF($G597=$AP$6,LOOKUP($Z597,$AF$7:$AF$25,$AP$7:$AP$25),IF($G597=$BK$6,$BK$7,IF($G597=$CD$6,LOOKUP($Z597,$AF$7:$AF$25,$CD$7:$CD$25),IF($G597=$BE$6,$BE$7,IF($G597=$BF$6,$BF$7,IF($G597=$BG$6,$BG$7,IF($G597=$CE$6,"based on duration",IF($G597=$CF$6,LOOKUP($Z597,$AF$7:$AF$25,$CF$7:$CF$25),IF($G597=$CG$6,$CG$7,IF($G597=$CH$6,$CH$7,IF($G597=$CI$6,$CI$7,IF($G597=$BA$6,$BA$7,IF($G597=$BB$6,$BB$7,IF($G597=$BC$6,$BC$7,IF($G597=#REF!,#REF!,IF($G597=$CJ$6,$CJ$7,"TBD")))))))))))))))))))))))))))))))))))))))))))))</f>
        <v/>
      </c>
      <c r="AE597" s="121"/>
      <c r="AF597" s="8"/>
      <c r="AG597" s="13"/>
      <c r="AH597" s="13"/>
      <c r="AI597" s="13"/>
      <c r="AJ597" s="13"/>
      <c r="AO597" s="13"/>
      <c r="BR597" s="13"/>
      <c r="BS597" s="122"/>
      <c r="BT597" s="122"/>
      <c r="BX597" s="13"/>
      <c r="BY597" s="122"/>
      <c r="BZ597" s="122"/>
      <c r="CO597" s="136"/>
      <c r="CP597" s="137"/>
    </row>
    <row r="598" spans="1:94" s="123" customFormat="1" x14ac:dyDescent="0.25">
      <c r="A598" s="118"/>
      <c r="B598" s="118"/>
      <c r="C598" s="118"/>
      <c r="D598" s="118"/>
      <c r="E598" s="118"/>
      <c r="F598" s="118"/>
      <c r="G598" s="118"/>
      <c r="H598" s="118"/>
      <c r="I598" s="18" t="str">
        <f t="shared" si="160"/>
        <v/>
      </c>
      <c r="J598" s="18" t="str">
        <f t="shared" si="161"/>
        <v/>
      </c>
      <c r="K598" s="118"/>
      <c r="L598" s="151"/>
      <c r="M598" s="151"/>
      <c r="N598" s="119"/>
      <c r="O598" s="120" t="str">
        <f t="shared" si="163"/>
        <v/>
      </c>
      <c r="P598" s="119"/>
      <c r="Q598" s="15" t="str">
        <f t="shared" si="164"/>
        <v/>
      </c>
      <c r="R598" s="15" t="str">
        <f>IF('2014 Quote Calculator'!$AB598="-","-",IF('2014 Quote Calculator'!$AB598="","",IF(OR('2014 Quote Calculator'!$E598=$CF$6,'2014 Quote Calculator'!$E598=$CG$6,'2014 Quote Calculator'!$E598=$CH$6,'2014 Quote Calculator'!$E598=$CI$6),'2014 Quote Calculator'!$AB598,(1-$L598)*'2014 Quote Calculator'!$AB598)))</f>
        <v/>
      </c>
      <c r="S598" s="15" t="str">
        <f t="shared" si="157"/>
        <v/>
      </c>
      <c r="T598" s="15" t="str">
        <f>IF('2014 Quote Calculator'!$AD598="-","-",IF('2014 Quote Calculator'!$AD598="","",IF(OR('2014 Quote Calculator'!$G598=$CF$6,'2014 Quote Calculator'!$G598=$CG$6,'2014 Quote Calculator'!$G598=$CH$6,'2014 Quote Calculator'!$G598=$CI$6),'2014 Quote Calculator'!$AD598,(1-$L598)*'2014 Quote Calculator'!$AD598)))</f>
        <v/>
      </c>
      <c r="U598" s="15" t="str">
        <f t="shared" si="165"/>
        <v/>
      </c>
      <c r="V598" s="119"/>
      <c r="W598" s="18" t="str">
        <f t="shared" si="162"/>
        <v/>
      </c>
      <c r="X598" s="18" t="str">
        <f t="shared" si="158"/>
        <v/>
      </c>
      <c r="Y598" s="18"/>
      <c r="Z598" s="18"/>
      <c r="AA598" s="18" t="str">
        <f t="shared" si="156"/>
        <v/>
      </c>
      <c r="AB598" s="15" t="str">
        <f>IF($E598="","",IF($E598=$CL$6,"",IF($E598=$AG$6,LOOKUP($X598,$AF$7:$AF$25,$AG$7:$AG$25),IF($E598=$AH$6,LOOKUP($X598,$AF$7:$AF$25,$AH$7:$AH$25),IF($E598=$AI$6,LOOKUP($X598,$AF$7:$AF$25,$AI$7:$AI$25),IF($E598=$AJ$6,LOOKUP($X598,$AF$7:$AF$25,$AJ$7:$AJ$25),IF($E598=$BR$6,LOOKUP($X598,$AF$7:$AF$25,$BR$7:$BR$25),IF($E598=$BS$6,LOOKUP($X598,$AF$7:$AF$25,$BS$7:$BS$25),IF($E598=$BT$6,LOOKUP($X598,$AF$7:$AF$25,$BT$7:$BT$25),IF($E598=$BU$6,LOOKUP($X598,$AF$7:$AF$25,$BU$7:$BU$25),IF($E598=$BI$6,$BI$7,IF($E598=$AQ$6,LOOKUP($X598,$AF$7:$AF$25,$AQ$7:$AQ$25),IF($E598=$AR$6,LOOKUP($X598,$AF$7:$AF$25,$AR$7:$AR$25),IF($E598=$BV$6,LOOKUP($X598,$AF$7:$AF$25,$BV$7:$BV$25),IF($E598=$BW$6,LOOKUP($X598,$AF$7:$AF$25,$BW$7:$BW$25),IF($E598=$AU$6,LOOKUP($X598,$AF$7:$AF$25,$AU$7:$AU$25),IF($E598=$AV$6,LOOKUP($X598,$AF$7:$AF$25,$AV$7:$AV$25),IF($E598=$AK$6,LOOKUP($X598,$AF$7:$AF$25,$AK$7:$AK$25),IF($E598=$AL$6,LOOKUP($X598,$AF$7:$AF$25,$AL$7:$AL$25),IF($E598=$AM$6,LOOKUP($X598,$AF$7:$AF$25,$AM$7:$AM$25),IF($E598=$BJ$6,$BJ$7,IF($E598=#REF!,#REF!,IF($E598=$AN$6,$AN$7,IF($E598=$AW$6,LOOKUP($X598,$AF$7:$AF$25,$AW$7:$AW$25),IF($E598=$AX$6,LOOKUP($X598,$AF$7:$AF$25,$AX$7:$AX$25),IF($E598=$BD$6,$BD$7,IF($E598=$AY$6,LOOKUP($X598,$AF$7:$AF$25,$AY$7:$AY$25),IF($E598=$AZ$6,LOOKUP($X598,$AF$7:$AF$25,$AZ$7:$AZ$25),IF($E598=$BL$6,$BL$7,IF($E598=$AP$6,LOOKUP($X598,$AF$7:$AF$25,$AP$7:$AP$25),IF($E598=$BK$6,$BK$7,IF($E598=$CD$6,LOOKUP($X598,$AF$7:$AF$25,$CD$7:$CD$25),IF($E598=$BE$6,$BE$7,IF($E598=$BF$6,$BF$7,IF($E598=$BG$6,$BG$7,IF($E598=$CE$6,"based on duration",IF($E598=$CF$6,LOOKUP($X598,$AF$7:$AF$25,$CF$7:$CF$25),IF($E598=$CG$6,$CG$7,IF($E598=$CH$6,$CH$7,IF($E598=$CI$6,$CI$7,IF($E598=$BA$6,$BA$7,IF($E598=$BB$6,$BB$7,IF($E598=$BC$6,$BC$7,IF($E598=#REF!,#REF!,IF($E598=$CJ$6,$CJ$7,"TBD")))))))))))))))))))))))))))))))))))))))))))))</f>
        <v/>
      </c>
      <c r="AC598" s="15" t="str">
        <f t="shared" si="159"/>
        <v/>
      </c>
      <c r="AD598" s="15" t="str">
        <f>IF($G598="","",IF($G598=$CL$6,"",IF($G598=$AG$6,LOOKUP($Z598,$AF$7:$AF$25,$AG$7:$AG$25),IF($G598=$AH$6,LOOKUP($Z598,$AF$7:$AF$25,$AH$7:$AH$25),IF($G598=$AI$6,LOOKUP($Z598,$AF$7:$AF$25,$AI$7:$AI$25),IF($G598=$AJ$6,LOOKUP($Z598,$AF$7:$AF$25,$AJ$7:$AJ$25),IF($G598=$BR$6,LOOKUP($Z598,$AF$7:$AF$25,$BR$7:$BR$25),IF($G598=$BS$6,LOOKUP($Z598,$AF$7:$AF$25,$BS$7:$BS$25),IF($G598=$BT$6,LOOKUP($Z598,$AF$7:$AF$25,$BT$7:$BT$25),IF($G598=$BU$6,LOOKUP($Z598,$AF$7:$AF$25,$BU$7:$BU$25),IF($G598=$BI$6,$BI$7,IF($G598=$AQ$6,LOOKUP($Z598,$AF$7:$AF$25,$AQ$7:$AQ$25),IF($G598=$AR$6,LOOKUP($Z598,$AF$7:$AF$25,$AR$7:$AR$25),IF($G598=$BV$6,LOOKUP($Z598,$AF$7:$AF$25,$BV$7:$BV$25),IF($G598=$BW$6,LOOKUP($Z598,$AF$7:$AF$25,$BW$7:$BW$25),IF($G598=$AU$6,LOOKUP($Z598,$AF$7:$AF$25,$AU$7:$AU$25),IF($G598=$AV$6,LOOKUP($Z598,$AF$7:$AF$25,$AV$7:$AV$25),IF($G598=$AK$6,LOOKUP($Z598,$AF$7:$AF$25,$AK$7:$AK$25),IF($G598=$AL$6,LOOKUP($Z598,$AF$7:$AF$25,$AL$7:$AL$25),IF($G598=$AM$6,LOOKUP($Z598,$AF$7:$AF$25,$AM$7:$AM$25),IF($G598=$BJ$6,$BJ$7,IF($G598=#REF!,#REF!,IF($G598=$AN$6,$AN$7,IF($G598=$AW$6,LOOKUP($Z598,$AF$7:$AF$25,$AW$7:$AW$25),IF($G598=$AX$6,LOOKUP($Z598,$AF$7:$AF$25,$AX$7:$AX$25),IF($G598=$BD$6,$BD$7,IF($G598=$AY$6,LOOKUP($Z598,$AF$7:$AF$25,$AY$7:$AY$25),IF($G598=$AZ$6,LOOKUP($Z598,$AF$7:$AF$25,$AZ$7:$AZ$25),IF($G598=$BL$6,$BL$7,IF($G598=$AP$6,LOOKUP($Z598,$AF$7:$AF$25,$AP$7:$AP$25),IF($G598=$BK$6,$BK$7,IF($G598=$CD$6,LOOKUP($Z598,$AF$7:$AF$25,$CD$7:$CD$25),IF($G598=$BE$6,$BE$7,IF($G598=$BF$6,$BF$7,IF($G598=$BG$6,$BG$7,IF($G598=$CE$6,"based on duration",IF($G598=$CF$6,LOOKUP($Z598,$AF$7:$AF$25,$CF$7:$CF$25),IF($G598=$CG$6,$CG$7,IF($G598=$CH$6,$CH$7,IF($G598=$CI$6,$CI$7,IF($G598=$BA$6,$BA$7,IF($G598=$BB$6,$BB$7,IF($G598=$BC$6,$BC$7,IF($G598=#REF!,#REF!,IF($G598=$CJ$6,$CJ$7,"TBD")))))))))))))))))))))))))))))))))))))))))))))</f>
        <v/>
      </c>
      <c r="AE598" s="121"/>
      <c r="AF598" s="8"/>
      <c r="AG598" s="13"/>
      <c r="AH598" s="13"/>
      <c r="AI598" s="13"/>
      <c r="AJ598" s="13"/>
      <c r="AO598" s="13"/>
      <c r="BR598" s="13"/>
      <c r="BS598" s="122"/>
      <c r="BT598" s="122"/>
      <c r="BX598" s="13"/>
      <c r="BY598" s="122"/>
      <c r="BZ598" s="122"/>
      <c r="CO598" s="136"/>
      <c r="CP598" s="137"/>
    </row>
    <row r="599" spans="1:94" s="123" customFormat="1" x14ac:dyDescent="0.25">
      <c r="A599" s="118"/>
      <c r="B599" s="118"/>
      <c r="C599" s="118"/>
      <c r="D599" s="118"/>
      <c r="E599" s="118"/>
      <c r="F599" s="118"/>
      <c r="G599" s="118"/>
      <c r="H599" s="118"/>
      <c r="I599" s="18" t="str">
        <f t="shared" si="160"/>
        <v/>
      </c>
      <c r="J599" s="18" t="str">
        <f t="shared" si="161"/>
        <v/>
      </c>
      <c r="K599" s="118"/>
      <c r="L599" s="151"/>
      <c r="M599" s="151"/>
      <c r="N599" s="119"/>
      <c r="O599" s="120" t="str">
        <f t="shared" si="163"/>
        <v/>
      </c>
      <c r="P599" s="119"/>
      <c r="Q599" s="15" t="str">
        <f t="shared" si="164"/>
        <v/>
      </c>
      <c r="R599" s="15" t="str">
        <f>IF('2014 Quote Calculator'!$AB599="-","-",IF('2014 Quote Calculator'!$AB599="","",IF(OR('2014 Quote Calculator'!$E599=$CF$6,'2014 Quote Calculator'!$E599=$CG$6,'2014 Quote Calculator'!$E599=$CH$6,'2014 Quote Calculator'!$E599=$CI$6),'2014 Quote Calculator'!$AB599,(1-$L599)*'2014 Quote Calculator'!$AB599)))</f>
        <v/>
      </c>
      <c r="S599" s="15" t="str">
        <f t="shared" si="157"/>
        <v/>
      </c>
      <c r="T599" s="15" t="str">
        <f>IF('2014 Quote Calculator'!$AD599="-","-",IF('2014 Quote Calculator'!$AD599="","",IF(OR('2014 Quote Calculator'!$G599=$CF$6,'2014 Quote Calculator'!$G599=$CG$6,'2014 Quote Calculator'!$G599=$CH$6,'2014 Quote Calculator'!$G599=$CI$6),'2014 Quote Calculator'!$AD599,(1-$L599)*'2014 Quote Calculator'!$AD599)))</f>
        <v/>
      </c>
      <c r="U599" s="15" t="str">
        <f t="shared" si="165"/>
        <v/>
      </c>
      <c r="V599" s="119"/>
      <c r="W599" s="18" t="str">
        <f t="shared" si="162"/>
        <v/>
      </c>
      <c r="X599" s="18" t="str">
        <f t="shared" si="158"/>
        <v/>
      </c>
      <c r="Y599" s="18"/>
      <c r="Z599" s="18"/>
      <c r="AA599" s="18" t="str">
        <f t="shared" si="156"/>
        <v/>
      </c>
      <c r="AB599" s="15" t="str">
        <f>IF($E599="","",IF($E599=$CL$6,"",IF($E599=$AG$6,LOOKUP($X599,$AF$7:$AF$25,$AG$7:$AG$25),IF($E599=$AH$6,LOOKUP($X599,$AF$7:$AF$25,$AH$7:$AH$25),IF($E599=$AI$6,LOOKUP($X599,$AF$7:$AF$25,$AI$7:$AI$25),IF($E599=$AJ$6,LOOKUP($X599,$AF$7:$AF$25,$AJ$7:$AJ$25),IF($E599=$BR$6,LOOKUP($X599,$AF$7:$AF$25,$BR$7:$BR$25),IF($E599=$BS$6,LOOKUP($X599,$AF$7:$AF$25,$BS$7:$BS$25),IF($E599=$BT$6,LOOKUP($X599,$AF$7:$AF$25,$BT$7:$BT$25),IF($E599=$BU$6,LOOKUP($X599,$AF$7:$AF$25,$BU$7:$BU$25),IF($E599=$BI$6,$BI$7,IF($E599=$AQ$6,LOOKUP($X599,$AF$7:$AF$25,$AQ$7:$AQ$25),IF($E599=$AR$6,LOOKUP($X599,$AF$7:$AF$25,$AR$7:$AR$25),IF($E599=$BV$6,LOOKUP($X599,$AF$7:$AF$25,$BV$7:$BV$25),IF($E599=$BW$6,LOOKUP($X599,$AF$7:$AF$25,$BW$7:$BW$25),IF($E599=$AU$6,LOOKUP($X599,$AF$7:$AF$25,$AU$7:$AU$25),IF($E599=$AV$6,LOOKUP($X599,$AF$7:$AF$25,$AV$7:$AV$25),IF($E599=$AK$6,LOOKUP($X599,$AF$7:$AF$25,$AK$7:$AK$25),IF($E599=$AL$6,LOOKUP($X599,$AF$7:$AF$25,$AL$7:$AL$25),IF($E599=$AM$6,LOOKUP($X599,$AF$7:$AF$25,$AM$7:$AM$25),IF($E599=$BJ$6,$BJ$7,IF($E599=#REF!,#REF!,IF($E599=$AN$6,$AN$7,IF($E599=$AW$6,LOOKUP($X599,$AF$7:$AF$25,$AW$7:$AW$25),IF($E599=$AX$6,LOOKUP($X599,$AF$7:$AF$25,$AX$7:$AX$25),IF($E599=$BD$6,$BD$7,IF($E599=$AY$6,LOOKUP($X599,$AF$7:$AF$25,$AY$7:$AY$25),IF($E599=$AZ$6,LOOKUP($X599,$AF$7:$AF$25,$AZ$7:$AZ$25),IF($E599=$BL$6,$BL$7,IF($E599=$AP$6,LOOKUP($X599,$AF$7:$AF$25,$AP$7:$AP$25),IF($E599=$BK$6,$BK$7,IF($E599=$CD$6,LOOKUP($X599,$AF$7:$AF$25,$CD$7:$CD$25),IF($E599=$BE$6,$BE$7,IF($E599=$BF$6,$BF$7,IF($E599=$BG$6,$BG$7,IF($E599=$CE$6,"based on duration",IF($E599=$CF$6,LOOKUP($X599,$AF$7:$AF$25,$CF$7:$CF$25),IF($E599=$CG$6,$CG$7,IF($E599=$CH$6,$CH$7,IF($E599=$CI$6,$CI$7,IF($E599=$BA$6,$BA$7,IF($E599=$BB$6,$BB$7,IF($E599=$BC$6,$BC$7,IF($E599=#REF!,#REF!,IF($E599=$CJ$6,$CJ$7,"TBD")))))))))))))))))))))))))))))))))))))))))))))</f>
        <v/>
      </c>
      <c r="AC599" s="15" t="str">
        <f t="shared" si="159"/>
        <v/>
      </c>
      <c r="AD599" s="15" t="str">
        <f>IF($G599="","",IF($G599=$CL$6,"",IF($G599=$AG$6,LOOKUP($Z599,$AF$7:$AF$25,$AG$7:$AG$25),IF($G599=$AH$6,LOOKUP($Z599,$AF$7:$AF$25,$AH$7:$AH$25),IF($G599=$AI$6,LOOKUP($Z599,$AF$7:$AF$25,$AI$7:$AI$25),IF($G599=$AJ$6,LOOKUP($Z599,$AF$7:$AF$25,$AJ$7:$AJ$25),IF($G599=$BR$6,LOOKUP($Z599,$AF$7:$AF$25,$BR$7:$BR$25),IF($G599=$BS$6,LOOKUP($Z599,$AF$7:$AF$25,$BS$7:$BS$25),IF($G599=$BT$6,LOOKUP($Z599,$AF$7:$AF$25,$BT$7:$BT$25),IF($G599=$BU$6,LOOKUP($Z599,$AF$7:$AF$25,$BU$7:$BU$25),IF($G599=$BI$6,$BI$7,IF($G599=$AQ$6,LOOKUP($Z599,$AF$7:$AF$25,$AQ$7:$AQ$25),IF($G599=$AR$6,LOOKUP($Z599,$AF$7:$AF$25,$AR$7:$AR$25),IF($G599=$BV$6,LOOKUP($Z599,$AF$7:$AF$25,$BV$7:$BV$25),IF($G599=$BW$6,LOOKUP($Z599,$AF$7:$AF$25,$BW$7:$BW$25),IF($G599=$AU$6,LOOKUP($Z599,$AF$7:$AF$25,$AU$7:$AU$25),IF($G599=$AV$6,LOOKUP($Z599,$AF$7:$AF$25,$AV$7:$AV$25),IF($G599=$AK$6,LOOKUP($Z599,$AF$7:$AF$25,$AK$7:$AK$25),IF($G599=$AL$6,LOOKUP($Z599,$AF$7:$AF$25,$AL$7:$AL$25),IF($G599=$AM$6,LOOKUP($Z599,$AF$7:$AF$25,$AM$7:$AM$25),IF($G599=$BJ$6,$BJ$7,IF($G599=#REF!,#REF!,IF($G599=$AN$6,$AN$7,IF($G599=$AW$6,LOOKUP($Z599,$AF$7:$AF$25,$AW$7:$AW$25),IF($G599=$AX$6,LOOKUP($Z599,$AF$7:$AF$25,$AX$7:$AX$25),IF($G599=$BD$6,$BD$7,IF($G599=$AY$6,LOOKUP($Z599,$AF$7:$AF$25,$AY$7:$AY$25),IF($G599=$AZ$6,LOOKUP($Z599,$AF$7:$AF$25,$AZ$7:$AZ$25),IF($G599=$BL$6,$BL$7,IF($G599=$AP$6,LOOKUP($Z599,$AF$7:$AF$25,$AP$7:$AP$25),IF($G599=$BK$6,$BK$7,IF($G599=$CD$6,LOOKUP($Z599,$AF$7:$AF$25,$CD$7:$CD$25),IF($G599=$BE$6,$BE$7,IF($G599=$BF$6,$BF$7,IF($G599=$BG$6,$BG$7,IF($G599=$CE$6,"based on duration",IF($G599=$CF$6,LOOKUP($Z599,$AF$7:$AF$25,$CF$7:$CF$25),IF($G599=$CG$6,$CG$7,IF($G599=$CH$6,$CH$7,IF($G599=$CI$6,$CI$7,IF($G599=$BA$6,$BA$7,IF($G599=$BB$6,$BB$7,IF($G599=$BC$6,$BC$7,IF($G599=#REF!,#REF!,IF($G599=$CJ$6,$CJ$7,"TBD")))))))))))))))))))))))))))))))))))))))))))))</f>
        <v/>
      </c>
      <c r="AE599" s="121"/>
      <c r="AF599" s="8"/>
      <c r="AG599" s="13"/>
      <c r="AH599" s="13"/>
      <c r="AI599" s="13"/>
      <c r="AJ599" s="13"/>
      <c r="AO599" s="13"/>
      <c r="BR599" s="13"/>
      <c r="BS599" s="122"/>
      <c r="BT599" s="122"/>
      <c r="BX599" s="13"/>
      <c r="BY599" s="122"/>
      <c r="BZ599" s="122"/>
      <c r="CO599" s="136"/>
      <c r="CP599" s="137"/>
    </row>
    <row r="600" spans="1:94" s="123" customFormat="1" x14ac:dyDescent="0.25">
      <c r="A600" s="118"/>
      <c r="B600" s="118"/>
      <c r="C600" s="118"/>
      <c r="D600" s="118"/>
      <c r="E600" s="118"/>
      <c r="F600" s="118"/>
      <c r="G600" s="118"/>
      <c r="H600" s="118"/>
      <c r="I600" s="18" t="str">
        <f t="shared" si="160"/>
        <v/>
      </c>
      <c r="J600" s="18" t="str">
        <f t="shared" si="161"/>
        <v/>
      </c>
      <c r="K600" s="118"/>
      <c r="L600" s="151"/>
      <c r="M600" s="151"/>
      <c r="N600" s="119"/>
      <c r="O600" s="120" t="str">
        <f t="shared" si="163"/>
        <v/>
      </c>
      <c r="P600" s="119"/>
      <c r="Q600" s="15" t="str">
        <f t="shared" si="164"/>
        <v/>
      </c>
      <c r="R600" s="15" t="str">
        <f>IF('2014 Quote Calculator'!$AB600="-","-",IF('2014 Quote Calculator'!$AB600="","",IF(OR('2014 Quote Calculator'!$E600=$CF$6,'2014 Quote Calculator'!$E600=$CG$6,'2014 Quote Calculator'!$E600=$CH$6,'2014 Quote Calculator'!$E600=$CI$6),'2014 Quote Calculator'!$AB600,(1-$L600)*'2014 Quote Calculator'!$AB600)))</f>
        <v/>
      </c>
      <c r="S600" s="15" t="str">
        <f t="shared" si="157"/>
        <v/>
      </c>
      <c r="T600" s="15" t="str">
        <f>IF('2014 Quote Calculator'!$AD600="-","-",IF('2014 Quote Calculator'!$AD600="","",IF(OR('2014 Quote Calculator'!$G600=$CF$6,'2014 Quote Calculator'!$G600=$CG$6,'2014 Quote Calculator'!$G600=$CH$6,'2014 Quote Calculator'!$G600=$CI$6),'2014 Quote Calculator'!$AD600,(1-$L600)*'2014 Quote Calculator'!$AD600)))</f>
        <v/>
      </c>
      <c r="U600" s="15" t="str">
        <f t="shared" si="165"/>
        <v/>
      </c>
      <c r="V600" s="119"/>
      <c r="W600" s="18" t="str">
        <f t="shared" si="162"/>
        <v/>
      </c>
      <c r="X600" s="18" t="str">
        <f t="shared" si="158"/>
        <v/>
      </c>
      <c r="Y600" s="18"/>
      <c r="Z600" s="18"/>
      <c r="AA600" s="18" t="str">
        <f t="shared" si="156"/>
        <v/>
      </c>
      <c r="AB600" s="15" t="str">
        <f>IF($E600="","",IF($E600=$CL$6,"",IF($E600=$AG$6,LOOKUP($X600,$AF$7:$AF$25,$AG$7:$AG$25),IF($E600=$AH$6,LOOKUP($X600,$AF$7:$AF$25,$AH$7:$AH$25),IF($E600=$AI$6,LOOKUP($X600,$AF$7:$AF$25,$AI$7:$AI$25),IF($E600=$AJ$6,LOOKUP($X600,$AF$7:$AF$25,$AJ$7:$AJ$25),IF($E600=$BR$6,LOOKUP($X600,$AF$7:$AF$25,$BR$7:$BR$25),IF($E600=$BS$6,LOOKUP($X600,$AF$7:$AF$25,$BS$7:$BS$25),IF($E600=$BT$6,LOOKUP($X600,$AF$7:$AF$25,$BT$7:$BT$25),IF($E600=$BU$6,LOOKUP($X600,$AF$7:$AF$25,$BU$7:$BU$25),IF($E600=$BI$6,$BI$7,IF($E600=$AQ$6,LOOKUP($X600,$AF$7:$AF$25,$AQ$7:$AQ$25),IF($E600=$AR$6,LOOKUP($X600,$AF$7:$AF$25,$AR$7:$AR$25),IF($E600=$BV$6,LOOKUP($X600,$AF$7:$AF$25,$BV$7:$BV$25),IF($E600=$BW$6,LOOKUP($X600,$AF$7:$AF$25,$BW$7:$BW$25),IF($E600=$AU$6,LOOKUP($X600,$AF$7:$AF$25,$AU$7:$AU$25),IF($E600=$AV$6,LOOKUP($X600,$AF$7:$AF$25,$AV$7:$AV$25),IF($E600=$AK$6,LOOKUP($X600,$AF$7:$AF$25,$AK$7:$AK$25),IF($E600=$AL$6,LOOKUP($X600,$AF$7:$AF$25,$AL$7:$AL$25),IF($E600=$AM$6,LOOKUP($X600,$AF$7:$AF$25,$AM$7:$AM$25),IF($E600=$BJ$6,$BJ$7,IF($E600=#REF!,#REF!,IF($E600=$AN$6,$AN$7,IF($E600=$AW$6,LOOKUP($X600,$AF$7:$AF$25,$AW$7:$AW$25),IF($E600=$AX$6,LOOKUP($X600,$AF$7:$AF$25,$AX$7:$AX$25),IF($E600=$BD$6,$BD$7,IF($E600=$AY$6,LOOKUP($X600,$AF$7:$AF$25,$AY$7:$AY$25),IF($E600=$AZ$6,LOOKUP($X600,$AF$7:$AF$25,$AZ$7:$AZ$25),IF($E600=$BL$6,$BL$7,IF($E600=$AP$6,LOOKUP($X600,$AF$7:$AF$25,$AP$7:$AP$25),IF($E600=$BK$6,$BK$7,IF($E600=$CD$6,LOOKUP($X600,$AF$7:$AF$25,$CD$7:$CD$25),IF($E600=$BE$6,$BE$7,IF($E600=$BF$6,$BF$7,IF($E600=$BG$6,$BG$7,IF($E600=$CE$6,"based on duration",IF($E600=$CF$6,LOOKUP($X600,$AF$7:$AF$25,$CF$7:$CF$25),IF($E600=$CG$6,$CG$7,IF($E600=$CH$6,$CH$7,IF($E600=$CI$6,$CI$7,IF($E600=$BA$6,$BA$7,IF($E600=$BB$6,$BB$7,IF($E600=$BC$6,$BC$7,IF($E600=#REF!,#REF!,IF($E600=$CJ$6,$CJ$7,"TBD")))))))))))))))))))))))))))))))))))))))))))))</f>
        <v/>
      </c>
      <c r="AC600" s="15" t="str">
        <f t="shared" si="159"/>
        <v/>
      </c>
      <c r="AD600" s="15" t="str">
        <f>IF($G600="","",IF($G600=$CL$6,"",IF($G600=$AG$6,LOOKUP($Z600,$AF$7:$AF$25,$AG$7:$AG$25),IF($G600=$AH$6,LOOKUP($Z600,$AF$7:$AF$25,$AH$7:$AH$25),IF($G600=$AI$6,LOOKUP($Z600,$AF$7:$AF$25,$AI$7:$AI$25),IF($G600=$AJ$6,LOOKUP($Z600,$AF$7:$AF$25,$AJ$7:$AJ$25),IF($G600=$BR$6,LOOKUP($Z600,$AF$7:$AF$25,$BR$7:$BR$25),IF($G600=$BS$6,LOOKUP($Z600,$AF$7:$AF$25,$BS$7:$BS$25),IF($G600=$BT$6,LOOKUP($Z600,$AF$7:$AF$25,$BT$7:$BT$25),IF($G600=$BU$6,LOOKUP($Z600,$AF$7:$AF$25,$BU$7:$BU$25),IF($G600=$BI$6,$BI$7,IF($G600=$AQ$6,LOOKUP($Z600,$AF$7:$AF$25,$AQ$7:$AQ$25),IF($G600=$AR$6,LOOKUP($Z600,$AF$7:$AF$25,$AR$7:$AR$25),IF($G600=$BV$6,LOOKUP($Z600,$AF$7:$AF$25,$BV$7:$BV$25),IF($G600=$BW$6,LOOKUP($Z600,$AF$7:$AF$25,$BW$7:$BW$25),IF($G600=$AU$6,LOOKUP($Z600,$AF$7:$AF$25,$AU$7:$AU$25),IF($G600=$AV$6,LOOKUP($Z600,$AF$7:$AF$25,$AV$7:$AV$25),IF($G600=$AK$6,LOOKUP($Z600,$AF$7:$AF$25,$AK$7:$AK$25),IF($G600=$AL$6,LOOKUP($Z600,$AF$7:$AF$25,$AL$7:$AL$25),IF($G600=$AM$6,LOOKUP($Z600,$AF$7:$AF$25,$AM$7:$AM$25),IF($G600=$BJ$6,$BJ$7,IF($G600=#REF!,#REF!,IF($G600=$AN$6,$AN$7,IF($G600=$AW$6,LOOKUP($Z600,$AF$7:$AF$25,$AW$7:$AW$25),IF($G600=$AX$6,LOOKUP($Z600,$AF$7:$AF$25,$AX$7:$AX$25),IF($G600=$BD$6,$BD$7,IF($G600=$AY$6,LOOKUP($Z600,$AF$7:$AF$25,$AY$7:$AY$25),IF($G600=$AZ$6,LOOKUP($Z600,$AF$7:$AF$25,$AZ$7:$AZ$25),IF($G600=$BL$6,$BL$7,IF($G600=$AP$6,LOOKUP($Z600,$AF$7:$AF$25,$AP$7:$AP$25),IF($G600=$BK$6,$BK$7,IF($G600=$CD$6,LOOKUP($Z600,$AF$7:$AF$25,$CD$7:$CD$25),IF($G600=$BE$6,$BE$7,IF($G600=$BF$6,$BF$7,IF($G600=$BG$6,$BG$7,IF($G600=$CE$6,"based on duration",IF($G600=$CF$6,LOOKUP($Z600,$AF$7:$AF$25,$CF$7:$CF$25),IF($G600=$CG$6,$CG$7,IF($G600=$CH$6,$CH$7,IF($G600=$CI$6,$CI$7,IF($G600=$BA$6,$BA$7,IF($G600=$BB$6,$BB$7,IF($G600=$BC$6,$BC$7,IF($G600=#REF!,#REF!,IF($G600=$CJ$6,$CJ$7,"TBD")))))))))))))))))))))))))))))))))))))))))))))</f>
        <v/>
      </c>
      <c r="AE600" s="121"/>
      <c r="AF600" s="8"/>
      <c r="AG600" s="13"/>
      <c r="AH600" s="13"/>
      <c r="AI600" s="13"/>
      <c r="AJ600" s="13"/>
      <c r="AO600" s="13"/>
      <c r="BR600" s="13"/>
      <c r="BS600" s="122"/>
      <c r="BT600" s="122"/>
      <c r="BX600" s="13"/>
      <c r="BY600" s="122"/>
      <c r="BZ600" s="122"/>
      <c r="CO600" s="136"/>
      <c r="CP600" s="137"/>
    </row>
    <row r="601" spans="1:94" s="123" customFormat="1" x14ac:dyDescent="0.25">
      <c r="A601" s="118"/>
      <c r="B601" s="118"/>
      <c r="C601" s="118"/>
      <c r="D601" s="118"/>
      <c r="E601" s="118"/>
      <c r="F601" s="118"/>
      <c r="G601" s="118"/>
      <c r="H601" s="118"/>
      <c r="I601" s="18" t="str">
        <f t="shared" si="160"/>
        <v/>
      </c>
      <c r="J601" s="18" t="str">
        <f t="shared" si="161"/>
        <v/>
      </c>
      <c r="K601" s="118"/>
      <c r="L601" s="151"/>
      <c r="M601" s="151"/>
      <c r="N601" s="119"/>
      <c r="O601" s="120" t="str">
        <f t="shared" si="163"/>
        <v/>
      </c>
      <c r="P601" s="119"/>
      <c r="Q601" s="15" t="str">
        <f t="shared" si="164"/>
        <v/>
      </c>
      <c r="R601" s="15" t="str">
        <f>IF('2014 Quote Calculator'!$AB601="-","-",IF('2014 Quote Calculator'!$AB601="","",IF(OR('2014 Quote Calculator'!$E601=$CF$6,'2014 Quote Calculator'!$E601=$CG$6,'2014 Quote Calculator'!$E601=$CH$6,'2014 Quote Calculator'!$E601=$CI$6),'2014 Quote Calculator'!$AB601,(1-$L601)*'2014 Quote Calculator'!$AB601)))</f>
        <v/>
      </c>
      <c r="S601" s="15" t="str">
        <f t="shared" si="157"/>
        <v/>
      </c>
      <c r="T601" s="15" t="str">
        <f>IF('2014 Quote Calculator'!$AD601="-","-",IF('2014 Quote Calculator'!$AD601="","",IF(OR('2014 Quote Calculator'!$G601=$CF$6,'2014 Quote Calculator'!$G601=$CG$6,'2014 Quote Calculator'!$G601=$CH$6,'2014 Quote Calculator'!$G601=$CI$6),'2014 Quote Calculator'!$AD601,(1-$L601)*'2014 Quote Calculator'!$AD601)))</f>
        <v/>
      </c>
      <c r="U601" s="15" t="str">
        <f t="shared" si="165"/>
        <v/>
      </c>
      <c r="V601" s="119"/>
      <c r="W601" s="18" t="str">
        <f t="shared" si="162"/>
        <v/>
      </c>
      <c r="X601" s="18" t="str">
        <f t="shared" si="158"/>
        <v/>
      </c>
      <c r="Y601" s="18"/>
      <c r="Z601" s="18"/>
      <c r="AA601" s="18" t="str">
        <f t="shared" si="156"/>
        <v/>
      </c>
      <c r="AB601" s="15" t="str">
        <f>IF($E601="","",IF($E601=$CL$6,"",IF($E601=$AG$6,LOOKUP($X601,$AF$7:$AF$25,$AG$7:$AG$25),IF($E601=$AH$6,LOOKUP($X601,$AF$7:$AF$25,$AH$7:$AH$25),IF($E601=$AI$6,LOOKUP($X601,$AF$7:$AF$25,$AI$7:$AI$25),IF($E601=$AJ$6,LOOKUP($X601,$AF$7:$AF$25,$AJ$7:$AJ$25),IF($E601=$BR$6,LOOKUP($X601,$AF$7:$AF$25,$BR$7:$BR$25),IF($E601=$BS$6,LOOKUP($X601,$AF$7:$AF$25,$BS$7:$BS$25),IF($E601=$BT$6,LOOKUP($X601,$AF$7:$AF$25,$BT$7:$BT$25),IF($E601=$BU$6,LOOKUP($X601,$AF$7:$AF$25,$BU$7:$BU$25),IF($E601=$BI$6,$BI$7,IF($E601=$AQ$6,LOOKUP($X601,$AF$7:$AF$25,$AQ$7:$AQ$25),IF($E601=$AR$6,LOOKUP($X601,$AF$7:$AF$25,$AR$7:$AR$25),IF($E601=$BV$6,LOOKUP($X601,$AF$7:$AF$25,$BV$7:$BV$25),IF($E601=$BW$6,LOOKUP($X601,$AF$7:$AF$25,$BW$7:$BW$25),IF($E601=$AU$6,LOOKUP($X601,$AF$7:$AF$25,$AU$7:$AU$25),IF($E601=$AV$6,LOOKUP($X601,$AF$7:$AF$25,$AV$7:$AV$25),IF($E601=$AK$6,LOOKUP($X601,$AF$7:$AF$25,$AK$7:$AK$25),IF($E601=$AL$6,LOOKUP($X601,$AF$7:$AF$25,$AL$7:$AL$25),IF($E601=$AM$6,LOOKUP($X601,$AF$7:$AF$25,$AM$7:$AM$25),IF($E601=$BJ$6,$BJ$7,IF($E601=#REF!,#REF!,IF($E601=$AN$6,$AN$7,IF($E601=$AW$6,LOOKUP($X601,$AF$7:$AF$25,$AW$7:$AW$25),IF($E601=$AX$6,LOOKUP($X601,$AF$7:$AF$25,$AX$7:$AX$25),IF($E601=$BD$6,$BD$7,IF($E601=$AY$6,LOOKUP($X601,$AF$7:$AF$25,$AY$7:$AY$25),IF($E601=$AZ$6,LOOKUP($X601,$AF$7:$AF$25,$AZ$7:$AZ$25),IF($E601=$BL$6,$BL$7,IF($E601=$AP$6,LOOKUP($X601,$AF$7:$AF$25,$AP$7:$AP$25),IF($E601=$BK$6,$BK$7,IF($E601=$CD$6,LOOKUP($X601,$AF$7:$AF$25,$CD$7:$CD$25),IF($E601=$BE$6,$BE$7,IF($E601=$BF$6,$BF$7,IF($E601=$BG$6,$BG$7,IF($E601=$CE$6,"based on duration",IF($E601=$CF$6,LOOKUP($X601,$AF$7:$AF$25,$CF$7:$CF$25),IF($E601=$CG$6,$CG$7,IF($E601=$CH$6,$CH$7,IF($E601=$CI$6,$CI$7,IF($E601=$BA$6,$BA$7,IF($E601=$BB$6,$BB$7,IF($E601=$BC$6,$BC$7,IF($E601=#REF!,#REF!,IF($E601=$CJ$6,$CJ$7,"TBD")))))))))))))))))))))))))))))))))))))))))))))</f>
        <v/>
      </c>
      <c r="AC601" s="15" t="str">
        <f t="shared" si="159"/>
        <v/>
      </c>
      <c r="AD601" s="15" t="str">
        <f>IF($G601="","",IF($G601=$CL$6,"",IF($G601=$AG$6,LOOKUP($Z601,$AF$7:$AF$25,$AG$7:$AG$25),IF($G601=$AH$6,LOOKUP($Z601,$AF$7:$AF$25,$AH$7:$AH$25),IF($G601=$AI$6,LOOKUP($Z601,$AF$7:$AF$25,$AI$7:$AI$25),IF($G601=$AJ$6,LOOKUP($Z601,$AF$7:$AF$25,$AJ$7:$AJ$25),IF($G601=$BR$6,LOOKUP($Z601,$AF$7:$AF$25,$BR$7:$BR$25),IF($G601=$BS$6,LOOKUP($Z601,$AF$7:$AF$25,$BS$7:$BS$25),IF($G601=$BT$6,LOOKUP($Z601,$AF$7:$AF$25,$BT$7:$BT$25),IF($G601=$BU$6,LOOKUP($Z601,$AF$7:$AF$25,$BU$7:$BU$25),IF($G601=$BI$6,$BI$7,IF($G601=$AQ$6,LOOKUP($Z601,$AF$7:$AF$25,$AQ$7:$AQ$25),IF($G601=$AR$6,LOOKUP($Z601,$AF$7:$AF$25,$AR$7:$AR$25),IF($G601=$BV$6,LOOKUP($Z601,$AF$7:$AF$25,$BV$7:$BV$25),IF($G601=$BW$6,LOOKUP($Z601,$AF$7:$AF$25,$BW$7:$BW$25),IF($G601=$AU$6,LOOKUP($Z601,$AF$7:$AF$25,$AU$7:$AU$25),IF($G601=$AV$6,LOOKUP($Z601,$AF$7:$AF$25,$AV$7:$AV$25),IF($G601=$AK$6,LOOKUP($Z601,$AF$7:$AF$25,$AK$7:$AK$25),IF($G601=$AL$6,LOOKUP($Z601,$AF$7:$AF$25,$AL$7:$AL$25),IF($G601=$AM$6,LOOKUP($Z601,$AF$7:$AF$25,$AM$7:$AM$25),IF($G601=$BJ$6,$BJ$7,IF($G601=#REF!,#REF!,IF($G601=$AN$6,$AN$7,IF($G601=$AW$6,LOOKUP($Z601,$AF$7:$AF$25,$AW$7:$AW$25),IF($G601=$AX$6,LOOKUP($Z601,$AF$7:$AF$25,$AX$7:$AX$25),IF($G601=$BD$6,$BD$7,IF($G601=$AY$6,LOOKUP($Z601,$AF$7:$AF$25,$AY$7:$AY$25),IF($G601=$AZ$6,LOOKUP($Z601,$AF$7:$AF$25,$AZ$7:$AZ$25),IF($G601=$BL$6,$BL$7,IF($G601=$AP$6,LOOKUP($Z601,$AF$7:$AF$25,$AP$7:$AP$25),IF($G601=$BK$6,$BK$7,IF($G601=$CD$6,LOOKUP($Z601,$AF$7:$AF$25,$CD$7:$CD$25),IF($G601=$BE$6,$BE$7,IF($G601=$BF$6,$BF$7,IF($G601=$BG$6,$BG$7,IF($G601=$CE$6,"based on duration",IF($G601=$CF$6,LOOKUP($Z601,$AF$7:$AF$25,$CF$7:$CF$25),IF($G601=$CG$6,$CG$7,IF($G601=$CH$6,$CH$7,IF($G601=$CI$6,$CI$7,IF($G601=$BA$6,$BA$7,IF($G601=$BB$6,$BB$7,IF($G601=$BC$6,$BC$7,IF($G601=#REF!,#REF!,IF($G601=$CJ$6,$CJ$7,"TBD")))))))))))))))))))))))))))))))))))))))))))))</f>
        <v/>
      </c>
      <c r="AE601" s="121"/>
      <c r="AF601" s="8"/>
      <c r="AG601" s="13"/>
      <c r="AH601" s="13"/>
      <c r="AI601" s="13"/>
      <c r="AJ601" s="13"/>
      <c r="AO601" s="13"/>
      <c r="BR601" s="13"/>
      <c r="BS601" s="122"/>
      <c r="BT601" s="122"/>
      <c r="BX601" s="13"/>
      <c r="BY601" s="122"/>
      <c r="BZ601" s="122"/>
      <c r="CO601" s="136"/>
      <c r="CP601" s="137"/>
    </row>
    <row r="602" spans="1:94" s="123" customFormat="1" x14ac:dyDescent="0.25">
      <c r="A602" s="118"/>
      <c r="B602" s="118"/>
      <c r="C602" s="118"/>
      <c r="D602" s="118"/>
      <c r="E602" s="118"/>
      <c r="F602" s="118"/>
      <c r="G602" s="118"/>
      <c r="H602" s="118"/>
      <c r="I602" s="18" t="str">
        <f t="shared" si="160"/>
        <v/>
      </c>
      <c r="J602" s="18" t="str">
        <f t="shared" si="161"/>
        <v/>
      </c>
      <c r="K602" s="118"/>
      <c r="L602" s="151"/>
      <c r="M602" s="151"/>
      <c r="N602" s="119"/>
      <c r="O602" s="120" t="str">
        <f t="shared" si="163"/>
        <v/>
      </c>
      <c r="P602" s="119"/>
      <c r="Q602" s="15" t="str">
        <f t="shared" si="164"/>
        <v/>
      </c>
      <c r="R602" s="15" t="str">
        <f>IF('2014 Quote Calculator'!$AB602="-","-",IF('2014 Quote Calculator'!$AB602="","",IF(OR('2014 Quote Calculator'!$E602=$CF$6,'2014 Quote Calculator'!$E602=$CG$6,'2014 Quote Calculator'!$E602=$CH$6,'2014 Quote Calculator'!$E602=$CI$6),'2014 Quote Calculator'!$AB602,(1-$L602)*'2014 Quote Calculator'!$AB602)))</f>
        <v/>
      </c>
      <c r="S602" s="15" t="str">
        <f t="shared" si="157"/>
        <v/>
      </c>
      <c r="T602" s="15" t="str">
        <f>IF('2014 Quote Calculator'!$AD602="-","-",IF('2014 Quote Calculator'!$AD602="","",IF(OR('2014 Quote Calculator'!$G602=$CF$6,'2014 Quote Calculator'!$G602=$CG$6,'2014 Quote Calculator'!$G602=$CH$6,'2014 Quote Calculator'!$G602=$CI$6),'2014 Quote Calculator'!$AD602,(1-$L602)*'2014 Quote Calculator'!$AD602)))</f>
        <v/>
      </c>
      <c r="U602" s="15" t="str">
        <f t="shared" si="165"/>
        <v/>
      </c>
      <c r="V602" s="119"/>
      <c r="W602" s="18" t="str">
        <f t="shared" si="162"/>
        <v/>
      </c>
      <c r="X602" s="18" t="str">
        <f t="shared" si="158"/>
        <v/>
      </c>
      <c r="Y602" s="18"/>
      <c r="Z602" s="18"/>
      <c r="AA602" s="18" t="str">
        <f t="shared" si="156"/>
        <v/>
      </c>
      <c r="AB602" s="15" t="str">
        <f>IF($E602="","",IF($E602=$CL$6,"",IF($E602=$AG$6,LOOKUP($X602,$AF$7:$AF$25,$AG$7:$AG$25),IF($E602=$AH$6,LOOKUP($X602,$AF$7:$AF$25,$AH$7:$AH$25),IF($E602=$AI$6,LOOKUP($X602,$AF$7:$AF$25,$AI$7:$AI$25),IF($E602=$AJ$6,LOOKUP($X602,$AF$7:$AF$25,$AJ$7:$AJ$25),IF($E602=$BR$6,LOOKUP($X602,$AF$7:$AF$25,$BR$7:$BR$25),IF($E602=$BS$6,LOOKUP($X602,$AF$7:$AF$25,$BS$7:$BS$25),IF($E602=$BT$6,LOOKUP($X602,$AF$7:$AF$25,$BT$7:$BT$25),IF($E602=$BU$6,LOOKUP($X602,$AF$7:$AF$25,$BU$7:$BU$25),IF($E602=$BI$6,$BI$7,IF($E602=$AQ$6,LOOKUP($X602,$AF$7:$AF$25,$AQ$7:$AQ$25),IF($E602=$AR$6,LOOKUP($X602,$AF$7:$AF$25,$AR$7:$AR$25),IF($E602=$BV$6,LOOKUP($X602,$AF$7:$AF$25,$BV$7:$BV$25),IF($E602=$BW$6,LOOKUP($X602,$AF$7:$AF$25,$BW$7:$BW$25),IF($E602=$AU$6,LOOKUP($X602,$AF$7:$AF$25,$AU$7:$AU$25),IF($E602=$AV$6,LOOKUP($X602,$AF$7:$AF$25,$AV$7:$AV$25),IF($E602=$AK$6,LOOKUP($X602,$AF$7:$AF$25,$AK$7:$AK$25),IF($E602=$AL$6,LOOKUP($X602,$AF$7:$AF$25,$AL$7:$AL$25),IF($E602=$AM$6,LOOKUP($X602,$AF$7:$AF$25,$AM$7:$AM$25),IF($E602=$BJ$6,$BJ$7,IF($E602=#REF!,#REF!,IF($E602=$AN$6,$AN$7,IF($E602=$AW$6,LOOKUP($X602,$AF$7:$AF$25,$AW$7:$AW$25),IF($E602=$AX$6,LOOKUP($X602,$AF$7:$AF$25,$AX$7:$AX$25),IF($E602=$BD$6,$BD$7,IF($E602=$AY$6,LOOKUP($X602,$AF$7:$AF$25,$AY$7:$AY$25),IF($E602=$AZ$6,LOOKUP($X602,$AF$7:$AF$25,$AZ$7:$AZ$25),IF($E602=$BL$6,$BL$7,IF($E602=$AP$6,LOOKUP($X602,$AF$7:$AF$25,$AP$7:$AP$25),IF($E602=$BK$6,$BK$7,IF($E602=$CD$6,LOOKUP($X602,$AF$7:$AF$25,$CD$7:$CD$25),IF($E602=$BE$6,$BE$7,IF($E602=$BF$6,$BF$7,IF($E602=$BG$6,$BG$7,IF($E602=$CE$6,"based on duration",IF($E602=$CF$6,LOOKUP($X602,$AF$7:$AF$25,$CF$7:$CF$25),IF($E602=$CG$6,$CG$7,IF($E602=$CH$6,$CH$7,IF($E602=$CI$6,$CI$7,IF($E602=$BA$6,$BA$7,IF($E602=$BB$6,$BB$7,IF($E602=$BC$6,$BC$7,IF($E602=#REF!,#REF!,IF($E602=$CJ$6,$CJ$7,"TBD")))))))))))))))))))))))))))))))))))))))))))))</f>
        <v/>
      </c>
      <c r="AC602" s="15" t="str">
        <f t="shared" si="159"/>
        <v/>
      </c>
      <c r="AD602" s="15" t="str">
        <f>IF($G602="","",IF($G602=$CL$6,"",IF($G602=$AG$6,LOOKUP($Z602,$AF$7:$AF$25,$AG$7:$AG$25),IF($G602=$AH$6,LOOKUP($Z602,$AF$7:$AF$25,$AH$7:$AH$25),IF($G602=$AI$6,LOOKUP($Z602,$AF$7:$AF$25,$AI$7:$AI$25),IF($G602=$AJ$6,LOOKUP($Z602,$AF$7:$AF$25,$AJ$7:$AJ$25),IF($G602=$BR$6,LOOKUP($Z602,$AF$7:$AF$25,$BR$7:$BR$25),IF($G602=$BS$6,LOOKUP($Z602,$AF$7:$AF$25,$BS$7:$BS$25),IF($G602=$BT$6,LOOKUP($Z602,$AF$7:$AF$25,$BT$7:$BT$25),IF($G602=$BU$6,LOOKUP($Z602,$AF$7:$AF$25,$BU$7:$BU$25),IF($G602=$BI$6,$BI$7,IF($G602=$AQ$6,LOOKUP($Z602,$AF$7:$AF$25,$AQ$7:$AQ$25),IF($G602=$AR$6,LOOKUP($Z602,$AF$7:$AF$25,$AR$7:$AR$25),IF($G602=$BV$6,LOOKUP($Z602,$AF$7:$AF$25,$BV$7:$BV$25),IF($G602=$BW$6,LOOKUP($Z602,$AF$7:$AF$25,$BW$7:$BW$25),IF($G602=$AU$6,LOOKUP($Z602,$AF$7:$AF$25,$AU$7:$AU$25),IF($G602=$AV$6,LOOKUP($Z602,$AF$7:$AF$25,$AV$7:$AV$25),IF($G602=$AK$6,LOOKUP($Z602,$AF$7:$AF$25,$AK$7:$AK$25),IF($G602=$AL$6,LOOKUP($Z602,$AF$7:$AF$25,$AL$7:$AL$25),IF($G602=$AM$6,LOOKUP($Z602,$AF$7:$AF$25,$AM$7:$AM$25),IF($G602=$BJ$6,$BJ$7,IF($G602=#REF!,#REF!,IF($G602=$AN$6,$AN$7,IF($G602=$AW$6,LOOKUP($Z602,$AF$7:$AF$25,$AW$7:$AW$25),IF($G602=$AX$6,LOOKUP($Z602,$AF$7:$AF$25,$AX$7:$AX$25),IF($G602=$BD$6,$BD$7,IF($G602=$AY$6,LOOKUP($Z602,$AF$7:$AF$25,$AY$7:$AY$25),IF($G602=$AZ$6,LOOKUP($Z602,$AF$7:$AF$25,$AZ$7:$AZ$25),IF($G602=$BL$6,$BL$7,IF($G602=$AP$6,LOOKUP($Z602,$AF$7:$AF$25,$AP$7:$AP$25),IF($G602=$BK$6,$BK$7,IF($G602=$CD$6,LOOKUP($Z602,$AF$7:$AF$25,$CD$7:$CD$25),IF($G602=$BE$6,$BE$7,IF($G602=$BF$6,$BF$7,IF($G602=$BG$6,$BG$7,IF($G602=$CE$6,"based on duration",IF($G602=$CF$6,LOOKUP($Z602,$AF$7:$AF$25,$CF$7:$CF$25),IF($G602=$CG$6,$CG$7,IF($G602=$CH$6,$CH$7,IF($G602=$CI$6,$CI$7,IF($G602=$BA$6,$BA$7,IF($G602=$BB$6,$BB$7,IF($G602=$BC$6,$BC$7,IF($G602=#REF!,#REF!,IF($G602=$CJ$6,$CJ$7,"TBD")))))))))))))))))))))))))))))))))))))))))))))</f>
        <v/>
      </c>
      <c r="AE602" s="121"/>
      <c r="AF602" s="8"/>
      <c r="AG602" s="13"/>
      <c r="AH602" s="13"/>
      <c r="AI602" s="13"/>
      <c r="AJ602" s="13"/>
      <c r="AO602" s="13"/>
      <c r="BR602" s="13"/>
      <c r="BS602" s="122"/>
      <c r="BT602" s="122"/>
      <c r="BX602" s="13"/>
      <c r="BY602" s="122"/>
      <c r="BZ602" s="122"/>
      <c r="CO602" s="136"/>
      <c r="CP602" s="137"/>
    </row>
    <row r="603" spans="1:94" s="123" customFormat="1" x14ac:dyDescent="0.25">
      <c r="A603" s="118"/>
      <c r="B603" s="118"/>
      <c r="C603" s="118"/>
      <c r="D603" s="118"/>
      <c r="E603" s="118"/>
      <c r="F603" s="118"/>
      <c r="G603" s="118"/>
      <c r="H603" s="118"/>
      <c r="I603" s="18" t="str">
        <f t="shared" si="160"/>
        <v/>
      </c>
      <c r="J603" s="18" t="str">
        <f t="shared" si="161"/>
        <v/>
      </c>
      <c r="K603" s="118"/>
      <c r="L603" s="151"/>
      <c r="M603" s="151"/>
      <c r="N603" s="119"/>
      <c r="O603" s="120" t="str">
        <f t="shared" si="163"/>
        <v/>
      </c>
      <c r="P603" s="119"/>
      <c r="Q603" s="15" t="str">
        <f t="shared" si="164"/>
        <v/>
      </c>
      <c r="R603" s="15" t="str">
        <f>IF('2014 Quote Calculator'!$AB603="-","-",IF('2014 Quote Calculator'!$AB603="","",IF(OR('2014 Quote Calculator'!$E603=$CF$6,'2014 Quote Calculator'!$E603=$CG$6,'2014 Quote Calculator'!$E603=$CH$6,'2014 Quote Calculator'!$E603=$CI$6),'2014 Quote Calculator'!$AB603,(1-$L603)*'2014 Quote Calculator'!$AB603)))</f>
        <v/>
      </c>
      <c r="S603" s="15" t="str">
        <f t="shared" si="157"/>
        <v/>
      </c>
      <c r="T603" s="15" t="str">
        <f>IF('2014 Quote Calculator'!$AD603="-","-",IF('2014 Quote Calculator'!$AD603="","",IF(OR('2014 Quote Calculator'!$G603=$CF$6,'2014 Quote Calculator'!$G603=$CG$6,'2014 Quote Calculator'!$G603=$CH$6,'2014 Quote Calculator'!$G603=$CI$6),'2014 Quote Calculator'!$AD603,(1-$L603)*'2014 Quote Calculator'!$AD603)))</f>
        <v/>
      </c>
      <c r="U603" s="15" t="str">
        <f t="shared" si="165"/>
        <v/>
      </c>
      <c r="V603" s="119"/>
      <c r="W603" s="18" t="str">
        <f t="shared" si="162"/>
        <v/>
      </c>
      <c r="X603" s="18" t="str">
        <f t="shared" si="158"/>
        <v/>
      </c>
      <c r="Y603" s="18"/>
      <c r="Z603" s="18"/>
      <c r="AA603" s="18" t="str">
        <f t="shared" ref="AA603:AA649" si="166">IF($W603="","",IF(LOOKUP($W603,$CL$7:$CL$15,$CL$7:$CL$15)=$W603,(LOOKUP($W603,$CL$7:$CL$15,$CL$7:$CL$15)),(LOOKUP($W603,$CL$7:$CL$15,$CL$8:$CL$16))))</f>
        <v/>
      </c>
      <c r="AB603" s="15" t="str">
        <f>IF($E603="","",IF($E603=$CL$6,"",IF($E603=$AG$6,LOOKUP($X603,$AF$7:$AF$25,$AG$7:$AG$25),IF($E603=$AH$6,LOOKUP($X603,$AF$7:$AF$25,$AH$7:$AH$25),IF($E603=$AI$6,LOOKUP($X603,$AF$7:$AF$25,$AI$7:$AI$25),IF($E603=$AJ$6,LOOKUP($X603,$AF$7:$AF$25,$AJ$7:$AJ$25),IF($E603=$BR$6,LOOKUP($X603,$AF$7:$AF$25,$BR$7:$BR$25),IF($E603=$BS$6,LOOKUP($X603,$AF$7:$AF$25,$BS$7:$BS$25),IF($E603=$BT$6,LOOKUP($X603,$AF$7:$AF$25,$BT$7:$BT$25),IF($E603=$BU$6,LOOKUP($X603,$AF$7:$AF$25,$BU$7:$BU$25),IF($E603=$BI$6,$BI$7,IF($E603=$AQ$6,LOOKUP($X603,$AF$7:$AF$25,$AQ$7:$AQ$25),IF($E603=$AR$6,LOOKUP($X603,$AF$7:$AF$25,$AR$7:$AR$25),IF($E603=$BV$6,LOOKUP($X603,$AF$7:$AF$25,$BV$7:$BV$25),IF($E603=$BW$6,LOOKUP($X603,$AF$7:$AF$25,$BW$7:$BW$25),IF($E603=$AU$6,LOOKUP($X603,$AF$7:$AF$25,$AU$7:$AU$25),IF($E603=$AV$6,LOOKUP($X603,$AF$7:$AF$25,$AV$7:$AV$25),IF($E603=$AK$6,LOOKUP($X603,$AF$7:$AF$25,$AK$7:$AK$25),IF($E603=$AL$6,LOOKUP($X603,$AF$7:$AF$25,$AL$7:$AL$25),IF($E603=$AM$6,LOOKUP($X603,$AF$7:$AF$25,$AM$7:$AM$25),IF($E603=$BJ$6,$BJ$7,IF($E603=#REF!,#REF!,IF($E603=$AN$6,$AN$7,IF($E603=$AW$6,LOOKUP($X603,$AF$7:$AF$25,$AW$7:$AW$25),IF($E603=$AX$6,LOOKUP($X603,$AF$7:$AF$25,$AX$7:$AX$25),IF($E603=$BD$6,$BD$7,IF($E603=$AY$6,LOOKUP($X603,$AF$7:$AF$25,$AY$7:$AY$25),IF($E603=$AZ$6,LOOKUP($X603,$AF$7:$AF$25,$AZ$7:$AZ$25),IF($E603=$BL$6,$BL$7,IF($E603=$AP$6,LOOKUP($X603,$AF$7:$AF$25,$AP$7:$AP$25),IF($E603=$BK$6,$BK$7,IF($E603=$CD$6,LOOKUP($X603,$AF$7:$AF$25,$CD$7:$CD$25),IF($E603=$BE$6,$BE$7,IF($E603=$BF$6,$BF$7,IF($E603=$BG$6,$BG$7,IF($E603=$CE$6,"based on duration",IF($E603=$CF$6,LOOKUP($X603,$AF$7:$AF$25,$CF$7:$CF$25),IF($E603=$CG$6,$CG$7,IF($E603=$CH$6,$CH$7,IF($E603=$CI$6,$CI$7,IF($E603=$BA$6,$BA$7,IF($E603=$BB$6,$BB$7,IF($E603=$BC$6,$BC$7,IF($E603=#REF!,#REF!,IF($E603=$CJ$6,$CJ$7,"TBD")))))))))))))))))))))))))))))))))))))))))))))</f>
        <v/>
      </c>
      <c r="AC603" s="15" t="str">
        <f t="shared" si="159"/>
        <v/>
      </c>
      <c r="AD603" s="15" t="str">
        <f>IF($G603="","",IF($G603=$CL$6,"",IF($G603=$AG$6,LOOKUP($Z603,$AF$7:$AF$25,$AG$7:$AG$25),IF($G603=$AH$6,LOOKUP($Z603,$AF$7:$AF$25,$AH$7:$AH$25),IF($G603=$AI$6,LOOKUP($Z603,$AF$7:$AF$25,$AI$7:$AI$25),IF($G603=$AJ$6,LOOKUP($Z603,$AF$7:$AF$25,$AJ$7:$AJ$25),IF($G603=$BR$6,LOOKUP($Z603,$AF$7:$AF$25,$BR$7:$BR$25),IF($G603=$BS$6,LOOKUP($Z603,$AF$7:$AF$25,$BS$7:$BS$25),IF($G603=$BT$6,LOOKUP($Z603,$AF$7:$AF$25,$BT$7:$BT$25),IF($G603=$BU$6,LOOKUP($Z603,$AF$7:$AF$25,$BU$7:$BU$25),IF($G603=$BI$6,$BI$7,IF($G603=$AQ$6,LOOKUP($Z603,$AF$7:$AF$25,$AQ$7:$AQ$25),IF($G603=$AR$6,LOOKUP($Z603,$AF$7:$AF$25,$AR$7:$AR$25),IF($G603=$BV$6,LOOKUP($Z603,$AF$7:$AF$25,$BV$7:$BV$25),IF($G603=$BW$6,LOOKUP($Z603,$AF$7:$AF$25,$BW$7:$BW$25),IF($G603=$AU$6,LOOKUP($Z603,$AF$7:$AF$25,$AU$7:$AU$25),IF($G603=$AV$6,LOOKUP($Z603,$AF$7:$AF$25,$AV$7:$AV$25),IF($G603=$AK$6,LOOKUP($Z603,$AF$7:$AF$25,$AK$7:$AK$25),IF($G603=$AL$6,LOOKUP($Z603,$AF$7:$AF$25,$AL$7:$AL$25),IF($G603=$AM$6,LOOKUP($Z603,$AF$7:$AF$25,$AM$7:$AM$25),IF($G603=$BJ$6,$BJ$7,IF($G603=#REF!,#REF!,IF($G603=$AN$6,$AN$7,IF($G603=$AW$6,LOOKUP($Z603,$AF$7:$AF$25,$AW$7:$AW$25),IF($G603=$AX$6,LOOKUP($Z603,$AF$7:$AF$25,$AX$7:$AX$25),IF($G603=$BD$6,$BD$7,IF($G603=$AY$6,LOOKUP($Z603,$AF$7:$AF$25,$AY$7:$AY$25),IF($G603=$AZ$6,LOOKUP($Z603,$AF$7:$AF$25,$AZ$7:$AZ$25),IF($G603=$BL$6,$BL$7,IF($G603=$AP$6,LOOKUP($Z603,$AF$7:$AF$25,$AP$7:$AP$25),IF($G603=$BK$6,$BK$7,IF($G603=$CD$6,LOOKUP($Z603,$AF$7:$AF$25,$CD$7:$CD$25),IF($G603=$BE$6,$BE$7,IF($G603=$BF$6,$BF$7,IF($G603=$BG$6,$BG$7,IF($G603=$CE$6,"based on duration",IF($G603=$CF$6,LOOKUP($Z603,$AF$7:$AF$25,$CF$7:$CF$25),IF($G603=$CG$6,$CG$7,IF($G603=$CH$6,$CH$7,IF($G603=$CI$6,$CI$7,IF($G603=$BA$6,$BA$7,IF($G603=$BB$6,$BB$7,IF($G603=$BC$6,$BC$7,IF($G603=#REF!,#REF!,IF($G603=$CJ$6,$CJ$7,"TBD")))))))))))))))))))))))))))))))))))))))))))))</f>
        <v/>
      </c>
      <c r="AE603" s="121"/>
      <c r="AF603" s="8"/>
      <c r="AG603" s="13"/>
      <c r="AH603" s="13"/>
      <c r="AI603" s="13"/>
      <c r="AJ603" s="13"/>
      <c r="AO603" s="13"/>
      <c r="BR603" s="13"/>
      <c r="BS603" s="122"/>
      <c r="BT603" s="122"/>
      <c r="BX603" s="13"/>
      <c r="BY603" s="122"/>
      <c r="BZ603" s="122"/>
      <c r="CO603" s="136"/>
      <c r="CP603" s="137"/>
    </row>
    <row r="604" spans="1:94" s="123" customFormat="1" x14ac:dyDescent="0.25">
      <c r="A604" s="118"/>
      <c r="B604" s="118"/>
      <c r="C604" s="118"/>
      <c r="D604" s="118"/>
      <c r="E604" s="118"/>
      <c r="F604" s="118"/>
      <c r="G604" s="118"/>
      <c r="H604" s="118"/>
      <c r="I604" s="18" t="str">
        <f t="shared" si="160"/>
        <v/>
      </c>
      <c r="J604" s="18" t="str">
        <f t="shared" si="161"/>
        <v/>
      </c>
      <c r="K604" s="118"/>
      <c r="L604" s="151"/>
      <c r="M604" s="151"/>
      <c r="N604" s="119"/>
      <c r="O604" s="120" t="str">
        <f t="shared" si="163"/>
        <v/>
      </c>
      <c r="P604" s="119"/>
      <c r="Q604" s="15" t="str">
        <f t="shared" si="164"/>
        <v/>
      </c>
      <c r="R604" s="15" t="str">
        <f>IF('2014 Quote Calculator'!$AB604="-","-",IF('2014 Quote Calculator'!$AB604="","",IF(OR('2014 Quote Calculator'!$E604=$CF$6,'2014 Quote Calculator'!$E604=$CG$6,'2014 Quote Calculator'!$E604=$CH$6,'2014 Quote Calculator'!$E604=$CI$6),'2014 Quote Calculator'!$AB604,(1-$L604)*'2014 Quote Calculator'!$AB604)))</f>
        <v/>
      </c>
      <c r="S604" s="15" t="str">
        <f t="shared" si="157"/>
        <v/>
      </c>
      <c r="T604" s="15" t="str">
        <f>IF('2014 Quote Calculator'!$AD604="-","-",IF('2014 Quote Calculator'!$AD604="","",IF(OR('2014 Quote Calculator'!$G604=$CF$6,'2014 Quote Calculator'!$G604=$CG$6,'2014 Quote Calculator'!$G604=$CH$6,'2014 Quote Calculator'!$G604=$CI$6),'2014 Quote Calculator'!$AD604,(1-$L604)*'2014 Quote Calculator'!$AD604)))</f>
        <v/>
      </c>
      <c r="U604" s="15" t="str">
        <f t="shared" si="165"/>
        <v/>
      </c>
      <c r="V604" s="119"/>
      <c r="W604" s="18" t="str">
        <f t="shared" si="162"/>
        <v/>
      </c>
      <c r="X604" s="18" t="str">
        <f t="shared" si="158"/>
        <v/>
      </c>
      <c r="Y604" s="18"/>
      <c r="Z604" s="18"/>
      <c r="AA604" s="18" t="str">
        <f t="shared" si="166"/>
        <v/>
      </c>
      <c r="AB604" s="15" t="str">
        <f>IF($E604="","",IF($E604=$CL$6,"",IF($E604=$AG$6,LOOKUP($X604,$AF$7:$AF$25,$AG$7:$AG$25),IF($E604=$AH$6,LOOKUP($X604,$AF$7:$AF$25,$AH$7:$AH$25),IF($E604=$AI$6,LOOKUP($X604,$AF$7:$AF$25,$AI$7:$AI$25),IF($E604=$AJ$6,LOOKUP($X604,$AF$7:$AF$25,$AJ$7:$AJ$25),IF($E604=$BR$6,LOOKUP($X604,$AF$7:$AF$25,$BR$7:$BR$25),IF($E604=$BS$6,LOOKUP($X604,$AF$7:$AF$25,$BS$7:$BS$25),IF($E604=$BT$6,LOOKUP($X604,$AF$7:$AF$25,$BT$7:$BT$25),IF($E604=$BU$6,LOOKUP($X604,$AF$7:$AF$25,$BU$7:$BU$25),IF($E604=$BI$6,$BI$7,IF($E604=$AQ$6,LOOKUP($X604,$AF$7:$AF$25,$AQ$7:$AQ$25),IF($E604=$AR$6,LOOKUP($X604,$AF$7:$AF$25,$AR$7:$AR$25),IF($E604=$BV$6,LOOKUP($X604,$AF$7:$AF$25,$BV$7:$BV$25),IF($E604=$BW$6,LOOKUP($X604,$AF$7:$AF$25,$BW$7:$BW$25),IF($E604=$AU$6,LOOKUP($X604,$AF$7:$AF$25,$AU$7:$AU$25),IF($E604=$AV$6,LOOKUP($X604,$AF$7:$AF$25,$AV$7:$AV$25),IF($E604=$AK$6,LOOKUP($X604,$AF$7:$AF$25,$AK$7:$AK$25),IF($E604=$AL$6,LOOKUP($X604,$AF$7:$AF$25,$AL$7:$AL$25),IF($E604=$AM$6,LOOKUP($X604,$AF$7:$AF$25,$AM$7:$AM$25),IF($E604=$BJ$6,$BJ$7,IF($E604=#REF!,#REF!,IF($E604=$AN$6,$AN$7,IF($E604=$AW$6,LOOKUP($X604,$AF$7:$AF$25,$AW$7:$AW$25),IF($E604=$AX$6,LOOKUP($X604,$AF$7:$AF$25,$AX$7:$AX$25),IF($E604=$BD$6,$BD$7,IF($E604=$AY$6,LOOKUP($X604,$AF$7:$AF$25,$AY$7:$AY$25),IF($E604=$AZ$6,LOOKUP($X604,$AF$7:$AF$25,$AZ$7:$AZ$25),IF($E604=$BL$6,$BL$7,IF($E604=$AP$6,LOOKUP($X604,$AF$7:$AF$25,$AP$7:$AP$25),IF($E604=$BK$6,$BK$7,IF($E604=$CD$6,LOOKUP($X604,$AF$7:$AF$25,$CD$7:$CD$25),IF($E604=$BE$6,$BE$7,IF($E604=$BF$6,$BF$7,IF($E604=$BG$6,$BG$7,IF($E604=$CE$6,"based on duration",IF($E604=$CF$6,LOOKUP($X604,$AF$7:$AF$25,$CF$7:$CF$25),IF($E604=$CG$6,$CG$7,IF($E604=$CH$6,$CH$7,IF($E604=$CI$6,$CI$7,IF($E604=$BA$6,$BA$7,IF($E604=$BB$6,$BB$7,IF($E604=$BC$6,$BC$7,IF($E604=#REF!,#REF!,IF($E604=$CJ$6,$CJ$7,"TBD")))))))))))))))))))))))))))))))))))))))))))))</f>
        <v/>
      </c>
      <c r="AC604" s="15" t="str">
        <f t="shared" si="159"/>
        <v/>
      </c>
      <c r="AD604" s="15" t="str">
        <f>IF($G604="","",IF($G604=$CL$6,"",IF($G604=$AG$6,LOOKUP($Z604,$AF$7:$AF$25,$AG$7:$AG$25),IF($G604=$AH$6,LOOKUP($Z604,$AF$7:$AF$25,$AH$7:$AH$25),IF($G604=$AI$6,LOOKUP($Z604,$AF$7:$AF$25,$AI$7:$AI$25),IF($G604=$AJ$6,LOOKUP($Z604,$AF$7:$AF$25,$AJ$7:$AJ$25),IF($G604=$BR$6,LOOKUP($Z604,$AF$7:$AF$25,$BR$7:$BR$25),IF($G604=$BS$6,LOOKUP($Z604,$AF$7:$AF$25,$BS$7:$BS$25),IF($G604=$BT$6,LOOKUP($Z604,$AF$7:$AF$25,$BT$7:$BT$25),IF($G604=$BU$6,LOOKUP($Z604,$AF$7:$AF$25,$BU$7:$BU$25),IF($G604=$BI$6,$BI$7,IF($G604=$AQ$6,LOOKUP($Z604,$AF$7:$AF$25,$AQ$7:$AQ$25),IF($G604=$AR$6,LOOKUP($Z604,$AF$7:$AF$25,$AR$7:$AR$25),IF($G604=$BV$6,LOOKUP($Z604,$AF$7:$AF$25,$BV$7:$BV$25),IF($G604=$BW$6,LOOKUP($Z604,$AF$7:$AF$25,$BW$7:$BW$25),IF($G604=$AU$6,LOOKUP($Z604,$AF$7:$AF$25,$AU$7:$AU$25),IF($G604=$AV$6,LOOKUP($Z604,$AF$7:$AF$25,$AV$7:$AV$25),IF($G604=$AK$6,LOOKUP($Z604,$AF$7:$AF$25,$AK$7:$AK$25),IF($G604=$AL$6,LOOKUP($Z604,$AF$7:$AF$25,$AL$7:$AL$25),IF($G604=$AM$6,LOOKUP($Z604,$AF$7:$AF$25,$AM$7:$AM$25),IF($G604=$BJ$6,$BJ$7,IF($G604=#REF!,#REF!,IF($G604=$AN$6,$AN$7,IF($G604=$AW$6,LOOKUP($Z604,$AF$7:$AF$25,$AW$7:$AW$25),IF($G604=$AX$6,LOOKUP($Z604,$AF$7:$AF$25,$AX$7:$AX$25),IF($G604=$BD$6,$BD$7,IF($G604=$AY$6,LOOKUP($Z604,$AF$7:$AF$25,$AY$7:$AY$25),IF($G604=$AZ$6,LOOKUP($Z604,$AF$7:$AF$25,$AZ$7:$AZ$25),IF($G604=$BL$6,$BL$7,IF($G604=$AP$6,LOOKUP($Z604,$AF$7:$AF$25,$AP$7:$AP$25),IF($G604=$BK$6,$BK$7,IF($G604=$CD$6,LOOKUP($Z604,$AF$7:$AF$25,$CD$7:$CD$25),IF($G604=$BE$6,$BE$7,IF($G604=$BF$6,$BF$7,IF($G604=$BG$6,$BG$7,IF($G604=$CE$6,"based on duration",IF($G604=$CF$6,LOOKUP($Z604,$AF$7:$AF$25,$CF$7:$CF$25),IF($G604=$CG$6,$CG$7,IF($G604=$CH$6,$CH$7,IF($G604=$CI$6,$CI$7,IF($G604=$BA$6,$BA$7,IF($G604=$BB$6,$BB$7,IF($G604=$BC$6,$BC$7,IF($G604=#REF!,#REF!,IF($G604=$CJ$6,$CJ$7,"TBD")))))))))))))))))))))))))))))))))))))))))))))</f>
        <v/>
      </c>
      <c r="AE604" s="121"/>
      <c r="AF604" s="8"/>
      <c r="AG604" s="13"/>
      <c r="AH604" s="13"/>
      <c r="AI604" s="13"/>
      <c r="AJ604" s="13"/>
      <c r="AO604" s="13"/>
      <c r="BR604" s="13"/>
      <c r="BS604" s="122"/>
      <c r="BT604" s="122"/>
      <c r="BX604" s="13"/>
      <c r="BY604" s="122"/>
      <c r="BZ604" s="122"/>
      <c r="CO604" s="136"/>
      <c r="CP604" s="137"/>
    </row>
    <row r="605" spans="1:94" s="123" customFormat="1" x14ac:dyDescent="0.25">
      <c r="A605" s="118"/>
      <c r="B605" s="118"/>
      <c r="C605" s="118"/>
      <c r="D605" s="118"/>
      <c r="E605" s="118"/>
      <c r="F605" s="118"/>
      <c r="G605" s="118"/>
      <c r="H605" s="118"/>
      <c r="I605" s="18" t="str">
        <f t="shared" si="160"/>
        <v/>
      </c>
      <c r="J605" s="18" t="str">
        <f t="shared" si="161"/>
        <v/>
      </c>
      <c r="K605" s="118"/>
      <c r="L605" s="151"/>
      <c r="M605" s="151"/>
      <c r="N605" s="119"/>
      <c r="O605" s="120" t="str">
        <f t="shared" si="163"/>
        <v/>
      </c>
      <c r="P605" s="119"/>
      <c r="Q605" s="15" t="str">
        <f t="shared" si="164"/>
        <v/>
      </c>
      <c r="R605" s="15" t="str">
        <f>IF('2014 Quote Calculator'!$AB605="-","-",IF('2014 Quote Calculator'!$AB605="","",IF(OR('2014 Quote Calculator'!$E605=$CF$6,'2014 Quote Calculator'!$E605=$CG$6,'2014 Quote Calculator'!$E605=$CH$6,'2014 Quote Calculator'!$E605=$CI$6),'2014 Quote Calculator'!$AB605,(1-$L605)*'2014 Quote Calculator'!$AB605)))</f>
        <v/>
      </c>
      <c r="S605" s="15" t="str">
        <f t="shared" si="157"/>
        <v/>
      </c>
      <c r="T605" s="15" t="str">
        <f>IF('2014 Quote Calculator'!$AD605="-","-",IF('2014 Quote Calculator'!$AD605="","",IF(OR('2014 Quote Calculator'!$G605=$CF$6,'2014 Quote Calculator'!$G605=$CG$6,'2014 Quote Calculator'!$G605=$CH$6,'2014 Quote Calculator'!$G605=$CI$6),'2014 Quote Calculator'!$AD605,(1-$L605)*'2014 Quote Calculator'!$AD605)))</f>
        <v/>
      </c>
      <c r="U605" s="15" t="str">
        <f t="shared" si="165"/>
        <v/>
      </c>
      <c r="V605" s="119"/>
      <c r="W605" s="18" t="str">
        <f t="shared" si="162"/>
        <v/>
      </c>
      <c r="X605" s="18" t="str">
        <f t="shared" si="158"/>
        <v/>
      </c>
      <c r="Y605" s="18"/>
      <c r="Z605" s="18"/>
      <c r="AA605" s="18" t="str">
        <f t="shared" si="166"/>
        <v/>
      </c>
      <c r="AB605" s="15" t="str">
        <f>IF($E605="","",IF($E605=$CL$6,"",IF($E605=$AG$6,LOOKUP($X605,$AF$7:$AF$25,$AG$7:$AG$25),IF($E605=$AH$6,LOOKUP($X605,$AF$7:$AF$25,$AH$7:$AH$25),IF($E605=$AI$6,LOOKUP($X605,$AF$7:$AF$25,$AI$7:$AI$25),IF($E605=$AJ$6,LOOKUP($X605,$AF$7:$AF$25,$AJ$7:$AJ$25),IF($E605=$BR$6,LOOKUP($X605,$AF$7:$AF$25,$BR$7:$BR$25),IF($E605=$BS$6,LOOKUP($X605,$AF$7:$AF$25,$BS$7:$BS$25),IF($E605=$BT$6,LOOKUP($X605,$AF$7:$AF$25,$BT$7:$BT$25),IF($E605=$BU$6,LOOKUP($X605,$AF$7:$AF$25,$BU$7:$BU$25),IF($E605=$BI$6,$BI$7,IF($E605=$AQ$6,LOOKUP($X605,$AF$7:$AF$25,$AQ$7:$AQ$25),IF($E605=$AR$6,LOOKUP($X605,$AF$7:$AF$25,$AR$7:$AR$25),IF($E605=$BV$6,LOOKUP($X605,$AF$7:$AF$25,$BV$7:$BV$25),IF($E605=$BW$6,LOOKUP($X605,$AF$7:$AF$25,$BW$7:$BW$25),IF($E605=$AU$6,LOOKUP($X605,$AF$7:$AF$25,$AU$7:$AU$25),IF($E605=$AV$6,LOOKUP($X605,$AF$7:$AF$25,$AV$7:$AV$25),IF($E605=$AK$6,LOOKUP($X605,$AF$7:$AF$25,$AK$7:$AK$25),IF($E605=$AL$6,LOOKUP($X605,$AF$7:$AF$25,$AL$7:$AL$25),IF($E605=$AM$6,LOOKUP($X605,$AF$7:$AF$25,$AM$7:$AM$25),IF($E605=$BJ$6,$BJ$7,IF($E605=#REF!,#REF!,IF($E605=$AN$6,$AN$7,IF($E605=$AW$6,LOOKUP($X605,$AF$7:$AF$25,$AW$7:$AW$25),IF($E605=$AX$6,LOOKUP($X605,$AF$7:$AF$25,$AX$7:$AX$25),IF($E605=$BD$6,$BD$7,IF($E605=$AY$6,LOOKUP($X605,$AF$7:$AF$25,$AY$7:$AY$25),IF($E605=$AZ$6,LOOKUP($X605,$AF$7:$AF$25,$AZ$7:$AZ$25),IF($E605=$BL$6,$BL$7,IF($E605=$AP$6,LOOKUP($X605,$AF$7:$AF$25,$AP$7:$AP$25),IF($E605=$BK$6,$BK$7,IF($E605=$CD$6,LOOKUP($X605,$AF$7:$AF$25,$CD$7:$CD$25),IF($E605=$BE$6,$BE$7,IF($E605=$BF$6,$BF$7,IF($E605=$BG$6,$BG$7,IF($E605=$CE$6,"based on duration",IF($E605=$CF$6,LOOKUP($X605,$AF$7:$AF$25,$CF$7:$CF$25),IF($E605=$CG$6,$CG$7,IF($E605=$CH$6,$CH$7,IF($E605=$CI$6,$CI$7,IF($E605=$BA$6,$BA$7,IF($E605=$BB$6,$BB$7,IF($E605=$BC$6,$BC$7,IF($E605=#REF!,#REF!,IF($E605=$CJ$6,$CJ$7,"TBD")))))))))))))))))))))))))))))))))))))))))))))</f>
        <v/>
      </c>
      <c r="AC605" s="15" t="str">
        <f t="shared" si="159"/>
        <v/>
      </c>
      <c r="AD605" s="15" t="str">
        <f>IF($G605="","",IF($G605=$CL$6,"",IF($G605=$AG$6,LOOKUP($Z605,$AF$7:$AF$25,$AG$7:$AG$25),IF($G605=$AH$6,LOOKUP($Z605,$AF$7:$AF$25,$AH$7:$AH$25),IF($G605=$AI$6,LOOKUP($Z605,$AF$7:$AF$25,$AI$7:$AI$25),IF($G605=$AJ$6,LOOKUP($Z605,$AF$7:$AF$25,$AJ$7:$AJ$25),IF($G605=$BR$6,LOOKUP($Z605,$AF$7:$AF$25,$BR$7:$BR$25),IF($G605=$BS$6,LOOKUP($Z605,$AF$7:$AF$25,$BS$7:$BS$25),IF($G605=$BT$6,LOOKUP($Z605,$AF$7:$AF$25,$BT$7:$BT$25),IF($G605=$BU$6,LOOKUP($Z605,$AF$7:$AF$25,$BU$7:$BU$25),IF($G605=$BI$6,$BI$7,IF($G605=$AQ$6,LOOKUP($Z605,$AF$7:$AF$25,$AQ$7:$AQ$25),IF($G605=$AR$6,LOOKUP($Z605,$AF$7:$AF$25,$AR$7:$AR$25),IF($G605=$BV$6,LOOKUP($Z605,$AF$7:$AF$25,$BV$7:$BV$25),IF($G605=$BW$6,LOOKUP($Z605,$AF$7:$AF$25,$BW$7:$BW$25),IF($G605=$AU$6,LOOKUP($Z605,$AF$7:$AF$25,$AU$7:$AU$25),IF($G605=$AV$6,LOOKUP($Z605,$AF$7:$AF$25,$AV$7:$AV$25),IF($G605=$AK$6,LOOKUP($Z605,$AF$7:$AF$25,$AK$7:$AK$25),IF($G605=$AL$6,LOOKUP($Z605,$AF$7:$AF$25,$AL$7:$AL$25),IF($G605=$AM$6,LOOKUP($Z605,$AF$7:$AF$25,$AM$7:$AM$25),IF($G605=$BJ$6,$BJ$7,IF($G605=#REF!,#REF!,IF($G605=$AN$6,$AN$7,IF($G605=$AW$6,LOOKUP($Z605,$AF$7:$AF$25,$AW$7:$AW$25),IF($G605=$AX$6,LOOKUP($Z605,$AF$7:$AF$25,$AX$7:$AX$25),IF($G605=$BD$6,$BD$7,IF($G605=$AY$6,LOOKUP($Z605,$AF$7:$AF$25,$AY$7:$AY$25),IF($G605=$AZ$6,LOOKUP($Z605,$AF$7:$AF$25,$AZ$7:$AZ$25),IF($G605=$BL$6,$BL$7,IF($G605=$AP$6,LOOKUP($Z605,$AF$7:$AF$25,$AP$7:$AP$25),IF($G605=$BK$6,$BK$7,IF($G605=$CD$6,LOOKUP($Z605,$AF$7:$AF$25,$CD$7:$CD$25),IF($G605=$BE$6,$BE$7,IF($G605=$BF$6,$BF$7,IF($G605=$BG$6,$BG$7,IF($G605=$CE$6,"based on duration",IF($G605=$CF$6,LOOKUP($Z605,$AF$7:$AF$25,$CF$7:$CF$25),IF($G605=$CG$6,$CG$7,IF($G605=$CH$6,$CH$7,IF($G605=$CI$6,$CI$7,IF($G605=$BA$6,$BA$7,IF($G605=$BB$6,$BB$7,IF($G605=$BC$6,$BC$7,IF($G605=#REF!,#REF!,IF($G605=$CJ$6,$CJ$7,"TBD")))))))))))))))))))))))))))))))))))))))))))))</f>
        <v/>
      </c>
      <c r="AE605" s="121"/>
      <c r="AF605" s="8"/>
      <c r="AG605" s="13"/>
      <c r="AH605" s="13"/>
      <c r="AI605" s="13"/>
      <c r="AJ605" s="13"/>
      <c r="AO605" s="13"/>
      <c r="BR605" s="13"/>
      <c r="BS605" s="122"/>
      <c r="BT605" s="122"/>
      <c r="BX605" s="13"/>
      <c r="BY605" s="122"/>
      <c r="BZ605" s="122"/>
      <c r="CO605" s="136"/>
      <c r="CP605" s="137"/>
    </row>
    <row r="606" spans="1:94" s="123" customFormat="1" x14ac:dyDescent="0.25">
      <c r="A606" s="118"/>
      <c r="B606" s="118"/>
      <c r="C606" s="118"/>
      <c r="D606" s="118"/>
      <c r="E606" s="118"/>
      <c r="F606" s="118"/>
      <c r="G606" s="118"/>
      <c r="H606" s="118"/>
      <c r="I606" s="18" t="str">
        <f t="shared" si="160"/>
        <v/>
      </c>
      <c r="J606" s="18" t="str">
        <f t="shared" si="161"/>
        <v/>
      </c>
      <c r="K606" s="118"/>
      <c r="L606" s="151"/>
      <c r="M606" s="151"/>
      <c r="N606" s="119"/>
      <c r="O606" s="120" t="str">
        <f t="shared" si="163"/>
        <v/>
      </c>
      <c r="P606" s="119"/>
      <c r="Q606" s="15" t="str">
        <f t="shared" si="164"/>
        <v/>
      </c>
      <c r="R606" s="15" t="str">
        <f>IF('2014 Quote Calculator'!$AB606="-","-",IF('2014 Quote Calculator'!$AB606="","",IF(OR('2014 Quote Calculator'!$E606=$CF$6,'2014 Quote Calculator'!$E606=$CG$6,'2014 Quote Calculator'!$E606=$CH$6,'2014 Quote Calculator'!$E606=$CI$6),'2014 Quote Calculator'!$AB606,(1-$L606)*'2014 Quote Calculator'!$AB606)))</f>
        <v/>
      </c>
      <c r="S606" s="15" t="str">
        <f t="shared" si="157"/>
        <v/>
      </c>
      <c r="T606" s="15" t="str">
        <f>IF('2014 Quote Calculator'!$AD606="-","-",IF('2014 Quote Calculator'!$AD606="","",IF(OR('2014 Quote Calculator'!$G606=$CF$6,'2014 Quote Calculator'!$G606=$CG$6,'2014 Quote Calculator'!$G606=$CH$6,'2014 Quote Calculator'!$G606=$CI$6),'2014 Quote Calculator'!$AD606,(1-$L606)*'2014 Quote Calculator'!$AD606)))</f>
        <v/>
      </c>
      <c r="U606" s="15" t="str">
        <f t="shared" si="165"/>
        <v/>
      </c>
      <c r="V606" s="119"/>
      <c r="W606" s="18" t="str">
        <f t="shared" si="162"/>
        <v/>
      </c>
      <c r="X606" s="18" t="str">
        <f t="shared" si="158"/>
        <v/>
      </c>
      <c r="Y606" s="18"/>
      <c r="Z606" s="18"/>
      <c r="AA606" s="18" t="str">
        <f t="shared" si="166"/>
        <v/>
      </c>
      <c r="AB606" s="15" t="str">
        <f>IF($E606="","",IF($E606=$CL$6,"",IF($E606=$AG$6,LOOKUP($X606,$AF$7:$AF$25,$AG$7:$AG$25),IF($E606=$AH$6,LOOKUP($X606,$AF$7:$AF$25,$AH$7:$AH$25),IF($E606=$AI$6,LOOKUP($X606,$AF$7:$AF$25,$AI$7:$AI$25),IF($E606=$AJ$6,LOOKUP($X606,$AF$7:$AF$25,$AJ$7:$AJ$25),IF($E606=$BR$6,LOOKUP($X606,$AF$7:$AF$25,$BR$7:$BR$25),IF($E606=$BS$6,LOOKUP($X606,$AF$7:$AF$25,$BS$7:$BS$25),IF($E606=$BT$6,LOOKUP($X606,$AF$7:$AF$25,$BT$7:$BT$25),IF($E606=$BU$6,LOOKUP($X606,$AF$7:$AF$25,$BU$7:$BU$25),IF($E606=$BI$6,$BI$7,IF($E606=$AQ$6,LOOKUP($X606,$AF$7:$AF$25,$AQ$7:$AQ$25),IF($E606=$AR$6,LOOKUP($X606,$AF$7:$AF$25,$AR$7:$AR$25),IF($E606=$BV$6,LOOKUP($X606,$AF$7:$AF$25,$BV$7:$BV$25),IF($E606=$BW$6,LOOKUP($X606,$AF$7:$AF$25,$BW$7:$BW$25),IF($E606=$AU$6,LOOKUP($X606,$AF$7:$AF$25,$AU$7:$AU$25),IF($E606=$AV$6,LOOKUP($X606,$AF$7:$AF$25,$AV$7:$AV$25),IF($E606=$AK$6,LOOKUP($X606,$AF$7:$AF$25,$AK$7:$AK$25),IF($E606=$AL$6,LOOKUP($X606,$AF$7:$AF$25,$AL$7:$AL$25),IF($E606=$AM$6,LOOKUP($X606,$AF$7:$AF$25,$AM$7:$AM$25),IF($E606=$BJ$6,$BJ$7,IF($E606=#REF!,#REF!,IF($E606=$AN$6,$AN$7,IF($E606=$AW$6,LOOKUP($X606,$AF$7:$AF$25,$AW$7:$AW$25),IF($E606=$AX$6,LOOKUP($X606,$AF$7:$AF$25,$AX$7:$AX$25),IF($E606=$BD$6,$BD$7,IF($E606=$AY$6,LOOKUP($X606,$AF$7:$AF$25,$AY$7:$AY$25),IF($E606=$AZ$6,LOOKUP($X606,$AF$7:$AF$25,$AZ$7:$AZ$25),IF($E606=$BL$6,$BL$7,IF($E606=$AP$6,LOOKUP($X606,$AF$7:$AF$25,$AP$7:$AP$25),IF($E606=$BK$6,$BK$7,IF($E606=$CD$6,LOOKUP($X606,$AF$7:$AF$25,$CD$7:$CD$25),IF($E606=$BE$6,$BE$7,IF($E606=$BF$6,$BF$7,IF($E606=$BG$6,$BG$7,IF($E606=$CE$6,"based on duration",IF($E606=$CF$6,LOOKUP($X606,$AF$7:$AF$25,$CF$7:$CF$25),IF($E606=$CG$6,$CG$7,IF($E606=$CH$6,$CH$7,IF($E606=$CI$6,$CI$7,IF($E606=$BA$6,$BA$7,IF($E606=$BB$6,$BB$7,IF($E606=$BC$6,$BC$7,IF($E606=#REF!,#REF!,IF($E606=$CJ$6,$CJ$7,"TBD")))))))))))))))))))))))))))))))))))))))))))))</f>
        <v/>
      </c>
      <c r="AC606" s="15" t="str">
        <f t="shared" si="159"/>
        <v/>
      </c>
      <c r="AD606" s="15" t="str">
        <f>IF($G606="","",IF($G606=$CL$6,"",IF($G606=$AG$6,LOOKUP($Z606,$AF$7:$AF$25,$AG$7:$AG$25),IF($G606=$AH$6,LOOKUP($Z606,$AF$7:$AF$25,$AH$7:$AH$25),IF($G606=$AI$6,LOOKUP($Z606,$AF$7:$AF$25,$AI$7:$AI$25),IF($G606=$AJ$6,LOOKUP($Z606,$AF$7:$AF$25,$AJ$7:$AJ$25),IF($G606=$BR$6,LOOKUP($Z606,$AF$7:$AF$25,$BR$7:$BR$25),IF($G606=$BS$6,LOOKUP($Z606,$AF$7:$AF$25,$BS$7:$BS$25),IF($G606=$BT$6,LOOKUP($Z606,$AF$7:$AF$25,$BT$7:$BT$25),IF($G606=$BU$6,LOOKUP($Z606,$AF$7:$AF$25,$BU$7:$BU$25),IF($G606=$BI$6,$BI$7,IF($G606=$AQ$6,LOOKUP($Z606,$AF$7:$AF$25,$AQ$7:$AQ$25),IF($G606=$AR$6,LOOKUP($Z606,$AF$7:$AF$25,$AR$7:$AR$25),IF($G606=$BV$6,LOOKUP($Z606,$AF$7:$AF$25,$BV$7:$BV$25),IF($G606=$BW$6,LOOKUP($Z606,$AF$7:$AF$25,$BW$7:$BW$25),IF($G606=$AU$6,LOOKUP($Z606,$AF$7:$AF$25,$AU$7:$AU$25),IF($G606=$AV$6,LOOKUP($Z606,$AF$7:$AF$25,$AV$7:$AV$25),IF($G606=$AK$6,LOOKUP($Z606,$AF$7:$AF$25,$AK$7:$AK$25),IF($G606=$AL$6,LOOKUP($Z606,$AF$7:$AF$25,$AL$7:$AL$25),IF($G606=$AM$6,LOOKUP($Z606,$AF$7:$AF$25,$AM$7:$AM$25),IF($G606=$BJ$6,$BJ$7,IF($G606=#REF!,#REF!,IF($G606=$AN$6,$AN$7,IF($G606=$AW$6,LOOKUP($Z606,$AF$7:$AF$25,$AW$7:$AW$25),IF($G606=$AX$6,LOOKUP($Z606,$AF$7:$AF$25,$AX$7:$AX$25),IF($G606=$BD$6,$BD$7,IF($G606=$AY$6,LOOKUP($Z606,$AF$7:$AF$25,$AY$7:$AY$25),IF($G606=$AZ$6,LOOKUP($Z606,$AF$7:$AF$25,$AZ$7:$AZ$25),IF($G606=$BL$6,$BL$7,IF($G606=$AP$6,LOOKUP($Z606,$AF$7:$AF$25,$AP$7:$AP$25),IF($G606=$BK$6,$BK$7,IF($G606=$CD$6,LOOKUP($Z606,$AF$7:$AF$25,$CD$7:$CD$25),IF($G606=$BE$6,$BE$7,IF($G606=$BF$6,$BF$7,IF($G606=$BG$6,$BG$7,IF($G606=$CE$6,"based on duration",IF($G606=$CF$6,LOOKUP($Z606,$AF$7:$AF$25,$CF$7:$CF$25),IF($G606=$CG$6,$CG$7,IF($G606=$CH$6,$CH$7,IF($G606=$CI$6,$CI$7,IF($G606=$BA$6,$BA$7,IF($G606=$BB$6,$BB$7,IF($G606=$BC$6,$BC$7,IF($G606=#REF!,#REF!,IF($G606=$CJ$6,$CJ$7,"TBD")))))))))))))))))))))))))))))))))))))))))))))</f>
        <v/>
      </c>
      <c r="AE606" s="121"/>
      <c r="AF606" s="8"/>
      <c r="AG606" s="13"/>
      <c r="AH606" s="13"/>
      <c r="AI606" s="13"/>
      <c r="AJ606" s="13"/>
      <c r="AO606" s="13"/>
      <c r="BR606" s="13"/>
      <c r="BS606" s="122"/>
      <c r="BT606" s="122"/>
      <c r="BX606" s="13"/>
      <c r="BY606" s="122"/>
      <c r="BZ606" s="122"/>
      <c r="CO606" s="136"/>
      <c r="CP606" s="137"/>
    </row>
    <row r="607" spans="1:94" s="123" customFormat="1" x14ac:dyDescent="0.25">
      <c r="A607" s="118"/>
      <c r="B607" s="118"/>
      <c r="C607" s="118"/>
      <c r="D607" s="118"/>
      <c r="E607" s="118"/>
      <c r="F607" s="118"/>
      <c r="G607" s="118"/>
      <c r="H607" s="118"/>
      <c r="I607" s="18" t="str">
        <f t="shared" si="160"/>
        <v/>
      </c>
      <c r="J607" s="18" t="str">
        <f t="shared" si="161"/>
        <v/>
      </c>
      <c r="K607" s="118"/>
      <c r="L607" s="151"/>
      <c r="M607" s="151"/>
      <c r="N607" s="119"/>
      <c r="O607" s="120" t="str">
        <f t="shared" si="163"/>
        <v/>
      </c>
      <c r="P607" s="119"/>
      <c r="Q607" s="15" t="str">
        <f t="shared" si="164"/>
        <v/>
      </c>
      <c r="R607" s="15" t="str">
        <f>IF('2014 Quote Calculator'!$AB607="-","-",IF('2014 Quote Calculator'!$AB607="","",IF(OR('2014 Quote Calculator'!$E607=$CF$6,'2014 Quote Calculator'!$E607=$CG$6,'2014 Quote Calculator'!$E607=$CH$6,'2014 Quote Calculator'!$E607=$CI$6),'2014 Quote Calculator'!$AB607,(1-$L607)*'2014 Quote Calculator'!$AB607)))</f>
        <v/>
      </c>
      <c r="S607" s="15" t="str">
        <f t="shared" si="157"/>
        <v/>
      </c>
      <c r="T607" s="15" t="str">
        <f>IF('2014 Quote Calculator'!$AD607="-","-",IF('2014 Quote Calculator'!$AD607="","",IF(OR('2014 Quote Calculator'!$G607=$CF$6,'2014 Quote Calculator'!$G607=$CG$6,'2014 Quote Calculator'!$G607=$CH$6,'2014 Quote Calculator'!$G607=$CI$6),'2014 Quote Calculator'!$AD607,(1-$L607)*'2014 Quote Calculator'!$AD607)))</f>
        <v/>
      </c>
      <c r="U607" s="15" t="str">
        <f t="shared" si="165"/>
        <v/>
      </c>
      <c r="V607" s="119"/>
      <c r="W607" s="18" t="str">
        <f t="shared" si="162"/>
        <v/>
      </c>
      <c r="X607" s="18" t="str">
        <f t="shared" si="158"/>
        <v/>
      </c>
      <c r="Y607" s="18"/>
      <c r="Z607" s="18"/>
      <c r="AA607" s="18" t="str">
        <f t="shared" si="166"/>
        <v/>
      </c>
      <c r="AB607" s="15" t="str">
        <f>IF($E607="","",IF($E607=$CL$6,"",IF($E607=$AG$6,LOOKUP($X607,$AF$7:$AF$25,$AG$7:$AG$25),IF($E607=$AH$6,LOOKUP($X607,$AF$7:$AF$25,$AH$7:$AH$25),IF($E607=$AI$6,LOOKUP($X607,$AF$7:$AF$25,$AI$7:$AI$25),IF($E607=$AJ$6,LOOKUP($X607,$AF$7:$AF$25,$AJ$7:$AJ$25),IF($E607=$BR$6,LOOKUP($X607,$AF$7:$AF$25,$BR$7:$BR$25),IF($E607=$BS$6,LOOKUP($X607,$AF$7:$AF$25,$BS$7:$BS$25),IF($E607=$BT$6,LOOKUP($X607,$AF$7:$AF$25,$BT$7:$BT$25),IF($E607=$BU$6,LOOKUP($X607,$AF$7:$AF$25,$BU$7:$BU$25),IF($E607=$BI$6,$BI$7,IF($E607=$AQ$6,LOOKUP($X607,$AF$7:$AF$25,$AQ$7:$AQ$25),IF($E607=$AR$6,LOOKUP($X607,$AF$7:$AF$25,$AR$7:$AR$25),IF($E607=$BV$6,LOOKUP($X607,$AF$7:$AF$25,$BV$7:$BV$25),IF($E607=$BW$6,LOOKUP($X607,$AF$7:$AF$25,$BW$7:$BW$25),IF($E607=$AU$6,LOOKUP($X607,$AF$7:$AF$25,$AU$7:$AU$25),IF($E607=$AV$6,LOOKUP($X607,$AF$7:$AF$25,$AV$7:$AV$25),IF($E607=$AK$6,LOOKUP($X607,$AF$7:$AF$25,$AK$7:$AK$25),IF($E607=$AL$6,LOOKUP($X607,$AF$7:$AF$25,$AL$7:$AL$25),IF($E607=$AM$6,LOOKUP($X607,$AF$7:$AF$25,$AM$7:$AM$25),IF($E607=$BJ$6,$BJ$7,IF($E607=#REF!,#REF!,IF($E607=$AN$6,$AN$7,IF($E607=$AW$6,LOOKUP($X607,$AF$7:$AF$25,$AW$7:$AW$25),IF($E607=$AX$6,LOOKUP($X607,$AF$7:$AF$25,$AX$7:$AX$25),IF($E607=$BD$6,$BD$7,IF($E607=$AY$6,LOOKUP($X607,$AF$7:$AF$25,$AY$7:$AY$25),IF($E607=$AZ$6,LOOKUP($X607,$AF$7:$AF$25,$AZ$7:$AZ$25),IF($E607=$BL$6,$BL$7,IF($E607=$AP$6,LOOKUP($X607,$AF$7:$AF$25,$AP$7:$AP$25),IF($E607=$BK$6,$BK$7,IF($E607=$CD$6,LOOKUP($X607,$AF$7:$AF$25,$CD$7:$CD$25),IF($E607=$BE$6,$BE$7,IF($E607=$BF$6,$BF$7,IF($E607=$BG$6,$BG$7,IF($E607=$CE$6,"based on duration",IF($E607=$CF$6,LOOKUP($X607,$AF$7:$AF$25,$CF$7:$CF$25),IF($E607=$CG$6,$CG$7,IF($E607=$CH$6,$CH$7,IF($E607=$CI$6,$CI$7,IF($E607=$BA$6,$BA$7,IF($E607=$BB$6,$BB$7,IF($E607=$BC$6,$BC$7,IF($E607=#REF!,#REF!,IF($E607=$CJ$6,$CJ$7,"TBD")))))))))))))))))))))))))))))))))))))))))))))</f>
        <v/>
      </c>
      <c r="AC607" s="15" t="str">
        <f t="shared" si="159"/>
        <v/>
      </c>
      <c r="AD607" s="15" t="str">
        <f>IF($G607="","",IF($G607=$CL$6,"",IF($G607=$AG$6,LOOKUP($Z607,$AF$7:$AF$25,$AG$7:$AG$25),IF($G607=$AH$6,LOOKUP($Z607,$AF$7:$AF$25,$AH$7:$AH$25),IF($G607=$AI$6,LOOKUP($Z607,$AF$7:$AF$25,$AI$7:$AI$25),IF($G607=$AJ$6,LOOKUP($Z607,$AF$7:$AF$25,$AJ$7:$AJ$25),IF($G607=$BR$6,LOOKUP($Z607,$AF$7:$AF$25,$BR$7:$BR$25),IF($G607=$BS$6,LOOKUP($Z607,$AF$7:$AF$25,$BS$7:$BS$25),IF($G607=$BT$6,LOOKUP($Z607,$AF$7:$AF$25,$BT$7:$BT$25),IF($G607=$BU$6,LOOKUP($Z607,$AF$7:$AF$25,$BU$7:$BU$25),IF($G607=$BI$6,$BI$7,IF($G607=$AQ$6,LOOKUP($Z607,$AF$7:$AF$25,$AQ$7:$AQ$25),IF($G607=$AR$6,LOOKUP($Z607,$AF$7:$AF$25,$AR$7:$AR$25),IF($G607=$BV$6,LOOKUP($Z607,$AF$7:$AF$25,$BV$7:$BV$25),IF($G607=$BW$6,LOOKUP($Z607,$AF$7:$AF$25,$BW$7:$BW$25),IF($G607=$AU$6,LOOKUP($Z607,$AF$7:$AF$25,$AU$7:$AU$25),IF($G607=$AV$6,LOOKUP($Z607,$AF$7:$AF$25,$AV$7:$AV$25),IF($G607=$AK$6,LOOKUP($Z607,$AF$7:$AF$25,$AK$7:$AK$25),IF($G607=$AL$6,LOOKUP($Z607,$AF$7:$AF$25,$AL$7:$AL$25),IF($G607=$AM$6,LOOKUP($Z607,$AF$7:$AF$25,$AM$7:$AM$25),IF($G607=$BJ$6,$BJ$7,IF($G607=#REF!,#REF!,IF($G607=$AN$6,$AN$7,IF($G607=$AW$6,LOOKUP($Z607,$AF$7:$AF$25,$AW$7:$AW$25),IF($G607=$AX$6,LOOKUP($Z607,$AF$7:$AF$25,$AX$7:$AX$25),IF($G607=$BD$6,$BD$7,IF($G607=$AY$6,LOOKUP($Z607,$AF$7:$AF$25,$AY$7:$AY$25),IF($G607=$AZ$6,LOOKUP($Z607,$AF$7:$AF$25,$AZ$7:$AZ$25),IF($G607=$BL$6,$BL$7,IF($G607=$AP$6,LOOKUP($Z607,$AF$7:$AF$25,$AP$7:$AP$25),IF($G607=$BK$6,$BK$7,IF($G607=$CD$6,LOOKUP($Z607,$AF$7:$AF$25,$CD$7:$CD$25),IF($G607=$BE$6,$BE$7,IF($G607=$BF$6,$BF$7,IF($G607=$BG$6,$BG$7,IF($G607=$CE$6,"based on duration",IF($G607=$CF$6,LOOKUP($Z607,$AF$7:$AF$25,$CF$7:$CF$25),IF($G607=$CG$6,$CG$7,IF($G607=$CH$6,$CH$7,IF($G607=$CI$6,$CI$7,IF($G607=$BA$6,$BA$7,IF($G607=$BB$6,$BB$7,IF($G607=$BC$6,$BC$7,IF($G607=#REF!,#REF!,IF($G607=$CJ$6,$CJ$7,"TBD")))))))))))))))))))))))))))))))))))))))))))))</f>
        <v/>
      </c>
      <c r="AE607" s="121"/>
      <c r="AF607" s="8"/>
      <c r="AG607" s="13"/>
      <c r="AH607" s="13"/>
      <c r="AI607" s="13"/>
      <c r="AJ607" s="13"/>
      <c r="AO607" s="13"/>
      <c r="BR607" s="13"/>
      <c r="BS607" s="122"/>
      <c r="BT607" s="122"/>
      <c r="BX607" s="13"/>
      <c r="BY607" s="122"/>
      <c r="BZ607" s="122"/>
      <c r="CO607" s="136"/>
      <c r="CP607" s="137"/>
    </row>
    <row r="608" spans="1:94" s="123" customFormat="1" x14ac:dyDescent="0.25">
      <c r="A608" s="118"/>
      <c r="B608" s="118"/>
      <c r="C608" s="118"/>
      <c r="D608" s="118"/>
      <c r="E608" s="118"/>
      <c r="F608" s="118"/>
      <c r="G608" s="118"/>
      <c r="H608" s="118"/>
      <c r="I608" s="18" t="str">
        <f t="shared" si="160"/>
        <v/>
      </c>
      <c r="J608" s="18" t="str">
        <f t="shared" si="161"/>
        <v/>
      </c>
      <c r="K608" s="118"/>
      <c r="L608" s="151"/>
      <c r="M608" s="151"/>
      <c r="N608" s="119"/>
      <c r="O608" s="120" t="str">
        <f t="shared" si="163"/>
        <v/>
      </c>
      <c r="P608" s="119"/>
      <c r="Q608" s="15" t="str">
        <f t="shared" si="164"/>
        <v/>
      </c>
      <c r="R608" s="15" t="str">
        <f>IF('2014 Quote Calculator'!$AB608="-","-",IF('2014 Quote Calculator'!$AB608="","",IF(OR('2014 Quote Calculator'!$E608=$CF$6,'2014 Quote Calculator'!$E608=$CG$6,'2014 Quote Calculator'!$E608=$CH$6,'2014 Quote Calculator'!$E608=$CI$6),'2014 Quote Calculator'!$AB608,(1-$L608)*'2014 Quote Calculator'!$AB608)))</f>
        <v/>
      </c>
      <c r="S608" s="15" t="str">
        <f t="shared" si="157"/>
        <v/>
      </c>
      <c r="T608" s="15" t="str">
        <f>IF('2014 Quote Calculator'!$AD608="-","-",IF('2014 Quote Calculator'!$AD608="","",IF(OR('2014 Quote Calculator'!$G608=$CF$6,'2014 Quote Calculator'!$G608=$CG$6,'2014 Quote Calculator'!$G608=$CH$6,'2014 Quote Calculator'!$G608=$CI$6),'2014 Quote Calculator'!$AD608,(1-$L608)*'2014 Quote Calculator'!$AD608)))</f>
        <v/>
      </c>
      <c r="U608" s="15" t="str">
        <f t="shared" si="165"/>
        <v/>
      </c>
      <c r="V608" s="119"/>
      <c r="W608" s="18" t="str">
        <f t="shared" si="162"/>
        <v/>
      </c>
      <c r="X608" s="18" t="str">
        <f t="shared" si="158"/>
        <v/>
      </c>
      <c r="Y608" s="18"/>
      <c r="Z608" s="18"/>
      <c r="AA608" s="18" t="str">
        <f t="shared" si="166"/>
        <v/>
      </c>
      <c r="AB608" s="15" t="str">
        <f>IF($E608="","",IF($E608=$CL$6,"",IF($E608=$AG$6,LOOKUP($X608,$AF$7:$AF$25,$AG$7:$AG$25),IF($E608=$AH$6,LOOKUP($X608,$AF$7:$AF$25,$AH$7:$AH$25),IF($E608=$AI$6,LOOKUP($X608,$AF$7:$AF$25,$AI$7:$AI$25),IF($E608=$AJ$6,LOOKUP($X608,$AF$7:$AF$25,$AJ$7:$AJ$25),IF($E608=$BR$6,LOOKUP($X608,$AF$7:$AF$25,$BR$7:$BR$25),IF($E608=$BS$6,LOOKUP($X608,$AF$7:$AF$25,$BS$7:$BS$25),IF($E608=$BT$6,LOOKUP($X608,$AF$7:$AF$25,$BT$7:$BT$25),IF($E608=$BU$6,LOOKUP($X608,$AF$7:$AF$25,$BU$7:$BU$25),IF($E608=$BI$6,$BI$7,IF($E608=$AQ$6,LOOKUP($X608,$AF$7:$AF$25,$AQ$7:$AQ$25),IF($E608=$AR$6,LOOKUP($X608,$AF$7:$AF$25,$AR$7:$AR$25),IF($E608=$BV$6,LOOKUP($X608,$AF$7:$AF$25,$BV$7:$BV$25),IF($E608=$BW$6,LOOKUP($X608,$AF$7:$AF$25,$BW$7:$BW$25),IF($E608=$AU$6,LOOKUP($X608,$AF$7:$AF$25,$AU$7:$AU$25),IF($E608=$AV$6,LOOKUP($X608,$AF$7:$AF$25,$AV$7:$AV$25),IF($E608=$AK$6,LOOKUP($X608,$AF$7:$AF$25,$AK$7:$AK$25),IF($E608=$AL$6,LOOKUP($X608,$AF$7:$AF$25,$AL$7:$AL$25),IF($E608=$AM$6,LOOKUP($X608,$AF$7:$AF$25,$AM$7:$AM$25),IF($E608=$BJ$6,$BJ$7,IF($E608=#REF!,#REF!,IF($E608=$AN$6,$AN$7,IF($E608=$AW$6,LOOKUP($X608,$AF$7:$AF$25,$AW$7:$AW$25),IF($E608=$AX$6,LOOKUP($X608,$AF$7:$AF$25,$AX$7:$AX$25),IF($E608=$BD$6,$BD$7,IF($E608=$AY$6,LOOKUP($X608,$AF$7:$AF$25,$AY$7:$AY$25),IF($E608=$AZ$6,LOOKUP($X608,$AF$7:$AF$25,$AZ$7:$AZ$25),IF($E608=$BL$6,$BL$7,IF($E608=$AP$6,LOOKUP($X608,$AF$7:$AF$25,$AP$7:$AP$25),IF($E608=$BK$6,$BK$7,IF($E608=$CD$6,LOOKUP($X608,$AF$7:$AF$25,$CD$7:$CD$25),IF($E608=$BE$6,$BE$7,IF($E608=$BF$6,$BF$7,IF($E608=$BG$6,$BG$7,IF($E608=$CE$6,"based on duration",IF($E608=$CF$6,LOOKUP($X608,$AF$7:$AF$25,$CF$7:$CF$25),IF($E608=$CG$6,$CG$7,IF($E608=$CH$6,$CH$7,IF($E608=$CI$6,$CI$7,IF($E608=$BA$6,$BA$7,IF($E608=$BB$6,$BB$7,IF($E608=$BC$6,$BC$7,IF($E608=#REF!,#REF!,IF($E608=$CJ$6,$CJ$7,"TBD")))))))))))))))))))))))))))))))))))))))))))))</f>
        <v/>
      </c>
      <c r="AC608" s="15" t="str">
        <f t="shared" si="159"/>
        <v/>
      </c>
      <c r="AD608" s="15" t="str">
        <f>IF($G608="","",IF($G608=$CL$6,"",IF($G608=$AG$6,LOOKUP($Z608,$AF$7:$AF$25,$AG$7:$AG$25),IF($G608=$AH$6,LOOKUP($Z608,$AF$7:$AF$25,$AH$7:$AH$25),IF($G608=$AI$6,LOOKUP($Z608,$AF$7:$AF$25,$AI$7:$AI$25),IF($G608=$AJ$6,LOOKUP($Z608,$AF$7:$AF$25,$AJ$7:$AJ$25),IF($G608=$BR$6,LOOKUP($Z608,$AF$7:$AF$25,$BR$7:$BR$25),IF($G608=$BS$6,LOOKUP($Z608,$AF$7:$AF$25,$BS$7:$BS$25),IF($G608=$BT$6,LOOKUP($Z608,$AF$7:$AF$25,$BT$7:$BT$25),IF($G608=$BU$6,LOOKUP($Z608,$AF$7:$AF$25,$BU$7:$BU$25),IF($G608=$BI$6,$BI$7,IF($G608=$AQ$6,LOOKUP($Z608,$AF$7:$AF$25,$AQ$7:$AQ$25),IF($G608=$AR$6,LOOKUP($Z608,$AF$7:$AF$25,$AR$7:$AR$25),IF($G608=$BV$6,LOOKUP($Z608,$AF$7:$AF$25,$BV$7:$BV$25),IF($G608=$BW$6,LOOKUP($Z608,$AF$7:$AF$25,$BW$7:$BW$25),IF($G608=$AU$6,LOOKUP($Z608,$AF$7:$AF$25,$AU$7:$AU$25),IF($G608=$AV$6,LOOKUP($Z608,$AF$7:$AF$25,$AV$7:$AV$25),IF($G608=$AK$6,LOOKUP($Z608,$AF$7:$AF$25,$AK$7:$AK$25),IF($G608=$AL$6,LOOKUP($Z608,$AF$7:$AF$25,$AL$7:$AL$25),IF($G608=$AM$6,LOOKUP($Z608,$AF$7:$AF$25,$AM$7:$AM$25),IF($G608=$BJ$6,$BJ$7,IF($G608=#REF!,#REF!,IF($G608=$AN$6,$AN$7,IF($G608=$AW$6,LOOKUP($Z608,$AF$7:$AF$25,$AW$7:$AW$25),IF($G608=$AX$6,LOOKUP($Z608,$AF$7:$AF$25,$AX$7:$AX$25),IF($G608=$BD$6,$BD$7,IF($G608=$AY$6,LOOKUP($Z608,$AF$7:$AF$25,$AY$7:$AY$25),IF($G608=$AZ$6,LOOKUP($Z608,$AF$7:$AF$25,$AZ$7:$AZ$25),IF($G608=$BL$6,$BL$7,IF($G608=$AP$6,LOOKUP($Z608,$AF$7:$AF$25,$AP$7:$AP$25),IF($G608=$BK$6,$BK$7,IF($G608=$CD$6,LOOKUP($Z608,$AF$7:$AF$25,$CD$7:$CD$25),IF($G608=$BE$6,$BE$7,IF($G608=$BF$6,$BF$7,IF($G608=$BG$6,$BG$7,IF($G608=$CE$6,"based on duration",IF($G608=$CF$6,LOOKUP($Z608,$AF$7:$AF$25,$CF$7:$CF$25),IF($G608=$CG$6,$CG$7,IF($G608=$CH$6,$CH$7,IF($G608=$CI$6,$CI$7,IF($G608=$BA$6,$BA$7,IF($G608=$BB$6,$BB$7,IF($G608=$BC$6,$BC$7,IF($G608=#REF!,#REF!,IF($G608=$CJ$6,$CJ$7,"TBD")))))))))))))))))))))))))))))))))))))))))))))</f>
        <v/>
      </c>
      <c r="AE608" s="121"/>
      <c r="AF608" s="8"/>
      <c r="AG608" s="13"/>
      <c r="AH608" s="13"/>
      <c r="AI608" s="13"/>
      <c r="AJ608" s="13"/>
      <c r="AO608" s="13"/>
      <c r="BR608" s="13"/>
      <c r="BS608" s="122"/>
      <c r="BT608" s="122"/>
      <c r="BX608" s="13"/>
      <c r="BY608" s="122"/>
      <c r="BZ608" s="122"/>
      <c r="CO608" s="136"/>
      <c r="CP608" s="137"/>
    </row>
    <row r="609" spans="1:94" s="123" customFormat="1" x14ac:dyDescent="0.25">
      <c r="A609" s="118"/>
      <c r="B609" s="118"/>
      <c r="C609" s="118"/>
      <c r="D609" s="118"/>
      <c r="E609" s="118"/>
      <c r="F609" s="118"/>
      <c r="G609" s="118"/>
      <c r="H609" s="118"/>
      <c r="I609" s="18" t="str">
        <f t="shared" si="160"/>
        <v/>
      </c>
      <c r="J609" s="18" t="str">
        <f t="shared" si="161"/>
        <v/>
      </c>
      <c r="K609" s="118"/>
      <c r="L609" s="151"/>
      <c r="M609" s="151"/>
      <c r="N609" s="119"/>
      <c r="O609" s="120" t="str">
        <f t="shared" si="163"/>
        <v/>
      </c>
      <c r="P609" s="119"/>
      <c r="Q609" s="15" t="str">
        <f t="shared" si="164"/>
        <v/>
      </c>
      <c r="R609" s="15" t="str">
        <f>IF('2014 Quote Calculator'!$AB609="-","-",IF('2014 Quote Calculator'!$AB609="","",IF(OR('2014 Quote Calculator'!$E609=$CF$6,'2014 Quote Calculator'!$E609=$CG$6,'2014 Quote Calculator'!$E609=$CH$6,'2014 Quote Calculator'!$E609=$CI$6),'2014 Quote Calculator'!$AB609,(1-$L609)*'2014 Quote Calculator'!$AB609)))</f>
        <v/>
      </c>
      <c r="S609" s="15" t="str">
        <f t="shared" si="157"/>
        <v/>
      </c>
      <c r="T609" s="15" t="str">
        <f>IF('2014 Quote Calculator'!$AD609="-","-",IF('2014 Quote Calculator'!$AD609="","",IF(OR('2014 Quote Calculator'!$G609=$CF$6,'2014 Quote Calculator'!$G609=$CG$6,'2014 Quote Calculator'!$G609=$CH$6,'2014 Quote Calculator'!$G609=$CI$6),'2014 Quote Calculator'!$AD609,(1-$L609)*'2014 Quote Calculator'!$AD609)))</f>
        <v/>
      </c>
      <c r="U609" s="15" t="str">
        <f t="shared" si="165"/>
        <v/>
      </c>
      <c r="V609" s="119"/>
      <c r="W609" s="18" t="str">
        <f t="shared" si="162"/>
        <v/>
      </c>
      <c r="X609" s="18" t="str">
        <f t="shared" si="158"/>
        <v/>
      </c>
      <c r="Y609" s="18"/>
      <c r="Z609" s="18"/>
      <c r="AA609" s="18" t="str">
        <f t="shared" si="166"/>
        <v/>
      </c>
      <c r="AB609" s="15" t="str">
        <f>IF($E609="","",IF($E609=$CL$6,"",IF($E609=$AG$6,LOOKUP($X609,$AF$7:$AF$25,$AG$7:$AG$25),IF($E609=$AH$6,LOOKUP($X609,$AF$7:$AF$25,$AH$7:$AH$25),IF($E609=$AI$6,LOOKUP($X609,$AF$7:$AF$25,$AI$7:$AI$25),IF($E609=$AJ$6,LOOKUP($X609,$AF$7:$AF$25,$AJ$7:$AJ$25),IF($E609=$BR$6,LOOKUP($X609,$AF$7:$AF$25,$BR$7:$BR$25),IF($E609=$BS$6,LOOKUP($X609,$AF$7:$AF$25,$BS$7:$BS$25),IF($E609=$BT$6,LOOKUP($X609,$AF$7:$AF$25,$BT$7:$BT$25),IF($E609=$BU$6,LOOKUP($X609,$AF$7:$AF$25,$BU$7:$BU$25),IF($E609=$BI$6,$BI$7,IF($E609=$AQ$6,LOOKUP($X609,$AF$7:$AF$25,$AQ$7:$AQ$25),IF($E609=$AR$6,LOOKUP($X609,$AF$7:$AF$25,$AR$7:$AR$25),IF($E609=$BV$6,LOOKUP($X609,$AF$7:$AF$25,$BV$7:$BV$25),IF($E609=$BW$6,LOOKUP($X609,$AF$7:$AF$25,$BW$7:$BW$25),IF($E609=$AU$6,LOOKUP($X609,$AF$7:$AF$25,$AU$7:$AU$25),IF($E609=$AV$6,LOOKUP($X609,$AF$7:$AF$25,$AV$7:$AV$25),IF($E609=$AK$6,LOOKUP($X609,$AF$7:$AF$25,$AK$7:$AK$25),IF($E609=$AL$6,LOOKUP($X609,$AF$7:$AF$25,$AL$7:$AL$25),IF($E609=$AM$6,LOOKUP($X609,$AF$7:$AF$25,$AM$7:$AM$25),IF($E609=$BJ$6,$BJ$7,IF($E609=#REF!,#REF!,IF($E609=$AN$6,$AN$7,IF($E609=$AW$6,LOOKUP($X609,$AF$7:$AF$25,$AW$7:$AW$25),IF($E609=$AX$6,LOOKUP($X609,$AF$7:$AF$25,$AX$7:$AX$25),IF($E609=$BD$6,$BD$7,IF($E609=$AY$6,LOOKUP($X609,$AF$7:$AF$25,$AY$7:$AY$25),IF($E609=$AZ$6,LOOKUP($X609,$AF$7:$AF$25,$AZ$7:$AZ$25),IF($E609=$BL$6,$BL$7,IF($E609=$AP$6,LOOKUP($X609,$AF$7:$AF$25,$AP$7:$AP$25),IF($E609=$BK$6,$BK$7,IF($E609=$CD$6,LOOKUP($X609,$AF$7:$AF$25,$CD$7:$CD$25),IF($E609=$BE$6,$BE$7,IF($E609=$BF$6,$BF$7,IF($E609=$BG$6,$BG$7,IF($E609=$CE$6,"based on duration",IF($E609=$CF$6,LOOKUP($X609,$AF$7:$AF$25,$CF$7:$CF$25),IF($E609=$CG$6,$CG$7,IF($E609=$CH$6,$CH$7,IF($E609=$CI$6,$CI$7,IF($E609=$BA$6,$BA$7,IF($E609=$BB$6,$BB$7,IF($E609=$BC$6,$BC$7,IF($E609=#REF!,#REF!,IF($E609=$CJ$6,$CJ$7,"TBD")))))))))))))))))))))))))))))))))))))))))))))</f>
        <v/>
      </c>
      <c r="AC609" s="15" t="str">
        <f t="shared" si="159"/>
        <v/>
      </c>
      <c r="AD609" s="15" t="str">
        <f>IF($G609="","",IF($G609=$CL$6,"",IF($G609=$AG$6,LOOKUP($Z609,$AF$7:$AF$25,$AG$7:$AG$25),IF($G609=$AH$6,LOOKUP($Z609,$AF$7:$AF$25,$AH$7:$AH$25),IF($G609=$AI$6,LOOKUP($Z609,$AF$7:$AF$25,$AI$7:$AI$25),IF($G609=$AJ$6,LOOKUP($Z609,$AF$7:$AF$25,$AJ$7:$AJ$25),IF($G609=$BR$6,LOOKUP($Z609,$AF$7:$AF$25,$BR$7:$BR$25),IF($G609=$BS$6,LOOKUP($Z609,$AF$7:$AF$25,$BS$7:$BS$25),IF($G609=$BT$6,LOOKUP($Z609,$AF$7:$AF$25,$BT$7:$BT$25),IF($G609=$BU$6,LOOKUP($Z609,$AF$7:$AF$25,$BU$7:$BU$25),IF($G609=$BI$6,$BI$7,IF($G609=$AQ$6,LOOKUP($Z609,$AF$7:$AF$25,$AQ$7:$AQ$25),IF($G609=$AR$6,LOOKUP($Z609,$AF$7:$AF$25,$AR$7:$AR$25),IF($G609=$BV$6,LOOKUP($Z609,$AF$7:$AF$25,$BV$7:$BV$25),IF($G609=$BW$6,LOOKUP($Z609,$AF$7:$AF$25,$BW$7:$BW$25),IF($G609=$AU$6,LOOKUP($Z609,$AF$7:$AF$25,$AU$7:$AU$25),IF($G609=$AV$6,LOOKUP($Z609,$AF$7:$AF$25,$AV$7:$AV$25),IF($G609=$AK$6,LOOKUP($Z609,$AF$7:$AF$25,$AK$7:$AK$25),IF($G609=$AL$6,LOOKUP($Z609,$AF$7:$AF$25,$AL$7:$AL$25),IF($G609=$AM$6,LOOKUP($Z609,$AF$7:$AF$25,$AM$7:$AM$25),IF($G609=$BJ$6,$BJ$7,IF($G609=#REF!,#REF!,IF($G609=$AN$6,$AN$7,IF($G609=$AW$6,LOOKUP($Z609,$AF$7:$AF$25,$AW$7:$AW$25),IF($G609=$AX$6,LOOKUP($Z609,$AF$7:$AF$25,$AX$7:$AX$25),IF($G609=$BD$6,$BD$7,IF($G609=$AY$6,LOOKUP($Z609,$AF$7:$AF$25,$AY$7:$AY$25),IF($G609=$AZ$6,LOOKUP($Z609,$AF$7:$AF$25,$AZ$7:$AZ$25),IF($G609=$BL$6,$BL$7,IF($G609=$AP$6,LOOKUP($Z609,$AF$7:$AF$25,$AP$7:$AP$25),IF($G609=$BK$6,$BK$7,IF($G609=$CD$6,LOOKUP($Z609,$AF$7:$AF$25,$CD$7:$CD$25),IF($G609=$BE$6,$BE$7,IF($G609=$BF$6,$BF$7,IF($G609=$BG$6,$BG$7,IF($G609=$CE$6,"based on duration",IF($G609=$CF$6,LOOKUP($Z609,$AF$7:$AF$25,$CF$7:$CF$25),IF($G609=$CG$6,$CG$7,IF($G609=$CH$6,$CH$7,IF($G609=$CI$6,$CI$7,IF($G609=$BA$6,$BA$7,IF($G609=$BB$6,$BB$7,IF($G609=$BC$6,$BC$7,IF($G609=#REF!,#REF!,IF($G609=$CJ$6,$CJ$7,"TBD")))))))))))))))))))))))))))))))))))))))))))))</f>
        <v/>
      </c>
      <c r="AE609" s="121"/>
      <c r="AF609" s="8"/>
      <c r="AG609" s="13"/>
      <c r="AH609" s="13"/>
      <c r="AI609" s="13"/>
      <c r="AJ609" s="13"/>
      <c r="AO609" s="13"/>
      <c r="BR609" s="13"/>
      <c r="BS609" s="122"/>
      <c r="BT609" s="122"/>
      <c r="BX609" s="13"/>
      <c r="BY609" s="122"/>
      <c r="BZ609" s="122"/>
      <c r="CO609" s="136"/>
      <c r="CP609" s="137"/>
    </row>
    <row r="610" spans="1:94" s="123" customFormat="1" x14ac:dyDescent="0.25">
      <c r="A610" s="118"/>
      <c r="B610" s="118"/>
      <c r="C610" s="118"/>
      <c r="D610" s="118"/>
      <c r="E610" s="118"/>
      <c r="F610" s="118"/>
      <c r="G610" s="118"/>
      <c r="H610" s="118"/>
      <c r="I610" s="18" t="str">
        <f t="shared" si="160"/>
        <v/>
      </c>
      <c r="J610" s="18" t="str">
        <f t="shared" si="161"/>
        <v/>
      </c>
      <c r="K610" s="118"/>
      <c r="L610" s="151"/>
      <c r="M610" s="151"/>
      <c r="N610" s="119"/>
      <c r="O610" s="120" t="str">
        <f t="shared" si="163"/>
        <v/>
      </c>
      <c r="P610" s="119"/>
      <c r="Q610" s="15" t="str">
        <f t="shared" si="164"/>
        <v/>
      </c>
      <c r="R610" s="15" t="str">
        <f>IF('2014 Quote Calculator'!$AB610="-","-",IF('2014 Quote Calculator'!$AB610="","",IF(OR('2014 Quote Calculator'!$E610=$CF$6,'2014 Quote Calculator'!$E610=$CG$6,'2014 Quote Calculator'!$E610=$CH$6,'2014 Quote Calculator'!$E610=$CI$6),'2014 Quote Calculator'!$AB610,(1-$L610)*'2014 Quote Calculator'!$AB610)))</f>
        <v/>
      </c>
      <c r="S610" s="15" t="str">
        <f t="shared" si="157"/>
        <v/>
      </c>
      <c r="T610" s="15" t="str">
        <f>IF('2014 Quote Calculator'!$AD610="-","-",IF('2014 Quote Calculator'!$AD610="","",IF(OR('2014 Quote Calculator'!$G610=$CF$6,'2014 Quote Calculator'!$G610=$CG$6,'2014 Quote Calculator'!$G610=$CH$6,'2014 Quote Calculator'!$G610=$CI$6),'2014 Quote Calculator'!$AD610,(1-$L610)*'2014 Quote Calculator'!$AD610)))</f>
        <v/>
      </c>
      <c r="U610" s="15" t="str">
        <f t="shared" si="165"/>
        <v/>
      </c>
      <c r="V610" s="119"/>
      <c r="W610" s="18" t="str">
        <f t="shared" si="162"/>
        <v/>
      </c>
      <c r="X610" s="18" t="str">
        <f t="shared" si="158"/>
        <v/>
      </c>
      <c r="Y610" s="18"/>
      <c r="Z610" s="18"/>
      <c r="AA610" s="18" t="str">
        <f t="shared" si="166"/>
        <v/>
      </c>
      <c r="AB610" s="15" t="str">
        <f>IF($E610="","",IF($E610=$CL$6,"",IF($E610=$AG$6,LOOKUP($X610,$AF$7:$AF$25,$AG$7:$AG$25),IF($E610=$AH$6,LOOKUP($X610,$AF$7:$AF$25,$AH$7:$AH$25),IF($E610=$AI$6,LOOKUP($X610,$AF$7:$AF$25,$AI$7:$AI$25),IF($E610=$AJ$6,LOOKUP($X610,$AF$7:$AF$25,$AJ$7:$AJ$25),IF($E610=$BR$6,LOOKUP($X610,$AF$7:$AF$25,$BR$7:$BR$25),IF($E610=$BS$6,LOOKUP($X610,$AF$7:$AF$25,$BS$7:$BS$25),IF($E610=$BT$6,LOOKUP($X610,$AF$7:$AF$25,$BT$7:$BT$25),IF($E610=$BU$6,LOOKUP($X610,$AF$7:$AF$25,$BU$7:$BU$25),IF($E610=$BI$6,$BI$7,IF($E610=$AQ$6,LOOKUP($X610,$AF$7:$AF$25,$AQ$7:$AQ$25),IF($E610=$AR$6,LOOKUP($X610,$AF$7:$AF$25,$AR$7:$AR$25),IF($E610=$BV$6,LOOKUP($X610,$AF$7:$AF$25,$BV$7:$BV$25),IF($E610=$BW$6,LOOKUP($X610,$AF$7:$AF$25,$BW$7:$BW$25),IF($E610=$AU$6,LOOKUP($X610,$AF$7:$AF$25,$AU$7:$AU$25),IF($E610=$AV$6,LOOKUP($X610,$AF$7:$AF$25,$AV$7:$AV$25),IF($E610=$AK$6,LOOKUP($X610,$AF$7:$AF$25,$AK$7:$AK$25),IF($E610=$AL$6,LOOKUP($X610,$AF$7:$AF$25,$AL$7:$AL$25),IF($E610=$AM$6,LOOKUP($X610,$AF$7:$AF$25,$AM$7:$AM$25),IF($E610=$BJ$6,$BJ$7,IF($E610=#REF!,#REF!,IF($E610=$AN$6,$AN$7,IF($E610=$AW$6,LOOKUP($X610,$AF$7:$AF$25,$AW$7:$AW$25),IF($E610=$AX$6,LOOKUP($X610,$AF$7:$AF$25,$AX$7:$AX$25),IF($E610=$BD$6,$BD$7,IF($E610=$AY$6,LOOKUP($X610,$AF$7:$AF$25,$AY$7:$AY$25),IF($E610=$AZ$6,LOOKUP($X610,$AF$7:$AF$25,$AZ$7:$AZ$25),IF($E610=$BL$6,$BL$7,IF($E610=$AP$6,LOOKUP($X610,$AF$7:$AF$25,$AP$7:$AP$25),IF($E610=$BK$6,$BK$7,IF($E610=$CD$6,LOOKUP($X610,$AF$7:$AF$25,$CD$7:$CD$25),IF($E610=$BE$6,$BE$7,IF($E610=$BF$6,$BF$7,IF($E610=$BG$6,$BG$7,IF($E610=$CE$6,"based on duration",IF($E610=$CF$6,LOOKUP($X610,$AF$7:$AF$25,$CF$7:$CF$25),IF($E610=$CG$6,$CG$7,IF($E610=$CH$6,$CH$7,IF($E610=$CI$6,$CI$7,IF($E610=$BA$6,$BA$7,IF($E610=$BB$6,$BB$7,IF($E610=$BC$6,$BC$7,IF($E610=#REF!,#REF!,IF($E610=$CJ$6,$CJ$7,"TBD")))))))))))))))))))))))))))))))))))))))))))))</f>
        <v/>
      </c>
      <c r="AC610" s="15" t="str">
        <f t="shared" si="159"/>
        <v/>
      </c>
      <c r="AD610" s="15" t="str">
        <f>IF($G610="","",IF($G610=$CL$6,"",IF($G610=$AG$6,LOOKUP($Z610,$AF$7:$AF$25,$AG$7:$AG$25),IF($G610=$AH$6,LOOKUP($Z610,$AF$7:$AF$25,$AH$7:$AH$25),IF($G610=$AI$6,LOOKUP($Z610,$AF$7:$AF$25,$AI$7:$AI$25),IF($G610=$AJ$6,LOOKUP($Z610,$AF$7:$AF$25,$AJ$7:$AJ$25),IF($G610=$BR$6,LOOKUP($Z610,$AF$7:$AF$25,$BR$7:$BR$25),IF($G610=$BS$6,LOOKUP($Z610,$AF$7:$AF$25,$BS$7:$BS$25),IF($G610=$BT$6,LOOKUP($Z610,$AF$7:$AF$25,$BT$7:$BT$25),IF($G610=$BU$6,LOOKUP($Z610,$AF$7:$AF$25,$BU$7:$BU$25),IF($G610=$BI$6,$BI$7,IF($G610=$AQ$6,LOOKUP($Z610,$AF$7:$AF$25,$AQ$7:$AQ$25),IF($G610=$AR$6,LOOKUP($Z610,$AF$7:$AF$25,$AR$7:$AR$25),IF($G610=$BV$6,LOOKUP($Z610,$AF$7:$AF$25,$BV$7:$BV$25),IF($G610=$BW$6,LOOKUP($Z610,$AF$7:$AF$25,$BW$7:$BW$25),IF($G610=$AU$6,LOOKUP($Z610,$AF$7:$AF$25,$AU$7:$AU$25),IF($G610=$AV$6,LOOKUP($Z610,$AF$7:$AF$25,$AV$7:$AV$25),IF($G610=$AK$6,LOOKUP($Z610,$AF$7:$AF$25,$AK$7:$AK$25),IF($G610=$AL$6,LOOKUP($Z610,$AF$7:$AF$25,$AL$7:$AL$25),IF($G610=$AM$6,LOOKUP($Z610,$AF$7:$AF$25,$AM$7:$AM$25),IF($G610=$BJ$6,$BJ$7,IF($G610=#REF!,#REF!,IF($G610=$AN$6,$AN$7,IF($G610=$AW$6,LOOKUP($Z610,$AF$7:$AF$25,$AW$7:$AW$25),IF($G610=$AX$6,LOOKUP($Z610,$AF$7:$AF$25,$AX$7:$AX$25),IF($G610=$BD$6,$BD$7,IF($G610=$AY$6,LOOKUP($Z610,$AF$7:$AF$25,$AY$7:$AY$25),IF($G610=$AZ$6,LOOKUP($Z610,$AF$7:$AF$25,$AZ$7:$AZ$25),IF($G610=$BL$6,$BL$7,IF($G610=$AP$6,LOOKUP($Z610,$AF$7:$AF$25,$AP$7:$AP$25),IF($G610=$BK$6,$BK$7,IF($G610=$CD$6,LOOKUP($Z610,$AF$7:$AF$25,$CD$7:$CD$25),IF($G610=$BE$6,$BE$7,IF($G610=$BF$6,$BF$7,IF($G610=$BG$6,$BG$7,IF($G610=$CE$6,"based on duration",IF($G610=$CF$6,LOOKUP($Z610,$AF$7:$AF$25,$CF$7:$CF$25),IF($G610=$CG$6,$CG$7,IF($G610=$CH$6,$CH$7,IF($G610=$CI$6,$CI$7,IF($G610=$BA$6,$BA$7,IF($G610=$BB$6,$BB$7,IF($G610=$BC$6,$BC$7,IF($G610=#REF!,#REF!,IF($G610=$CJ$6,$CJ$7,"TBD")))))))))))))))))))))))))))))))))))))))))))))</f>
        <v/>
      </c>
      <c r="AE610" s="121"/>
      <c r="AF610" s="8"/>
      <c r="AG610" s="13"/>
      <c r="AH610" s="13"/>
      <c r="AI610" s="13"/>
      <c r="AJ610" s="13"/>
      <c r="AO610" s="13"/>
      <c r="BR610" s="13"/>
      <c r="BS610" s="122"/>
      <c r="BT610" s="122"/>
      <c r="BX610" s="13"/>
      <c r="BY610" s="122"/>
      <c r="BZ610" s="122"/>
      <c r="CO610" s="136"/>
      <c r="CP610" s="137"/>
    </row>
    <row r="611" spans="1:94" s="123" customFormat="1" x14ac:dyDescent="0.25">
      <c r="A611" s="118"/>
      <c r="B611" s="118"/>
      <c r="C611" s="118"/>
      <c r="D611" s="118"/>
      <c r="E611" s="118"/>
      <c r="F611" s="118"/>
      <c r="G611" s="118"/>
      <c r="H611" s="118"/>
      <c r="I611" s="18" t="str">
        <f t="shared" si="160"/>
        <v/>
      </c>
      <c r="J611" s="18" t="str">
        <f t="shared" si="161"/>
        <v/>
      </c>
      <c r="K611" s="118"/>
      <c r="L611" s="151"/>
      <c r="M611" s="151"/>
      <c r="N611" s="119"/>
      <c r="O611" s="120" t="str">
        <f t="shared" si="163"/>
        <v/>
      </c>
      <c r="P611" s="119"/>
      <c r="Q611" s="15" t="str">
        <f t="shared" si="164"/>
        <v/>
      </c>
      <c r="R611" s="15" t="str">
        <f>IF('2014 Quote Calculator'!$AB611="-","-",IF('2014 Quote Calculator'!$AB611="","",IF(OR('2014 Quote Calculator'!$E611=$CF$6,'2014 Quote Calculator'!$E611=$CG$6,'2014 Quote Calculator'!$E611=$CH$6,'2014 Quote Calculator'!$E611=$CI$6),'2014 Quote Calculator'!$AB611,(1-$L611)*'2014 Quote Calculator'!$AB611)))</f>
        <v/>
      </c>
      <c r="S611" s="15" t="str">
        <f t="shared" si="157"/>
        <v/>
      </c>
      <c r="T611" s="15" t="str">
        <f>IF('2014 Quote Calculator'!$AD611="-","-",IF('2014 Quote Calculator'!$AD611="","",IF(OR('2014 Quote Calculator'!$G611=$CF$6,'2014 Quote Calculator'!$G611=$CG$6,'2014 Quote Calculator'!$G611=$CH$6,'2014 Quote Calculator'!$G611=$CI$6),'2014 Quote Calculator'!$AD611,(1-$L611)*'2014 Quote Calculator'!$AD611)))</f>
        <v/>
      </c>
      <c r="U611" s="15" t="str">
        <f t="shared" si="165"/>
        <v/>
      </c>
      <c r="V611" s="119"/>
      <c r="W611" s="18" t="str">
        <f t="shared" si="162"/>
        <v/>
      </c>
      <c r="X611" s="18" t="str">
        <f t="shared" si="158"/>
        <v/>
      </c>
      <c r="Y611" s="18"/>
      <c r="Z611" s="18"/>
      <c r="AA611" s="18" t="str">
        <f t="shared" si="166"/>
        <v/>
      </c>
      <c r="AB611" s="15" t="str">
        <f>IF($E611="","",IF($E611=$CL$6,"",IF($E611=$AG$6,LOOKUP($X611,$AF$7:$AF$25,$AG$7:$AG$25),IF($E611=$AH$6,LOOKUP($X611,$AF$7:$AF$25,$AH$7:$AH$25),IF($E611=$AI$6,LOOKUP($X611,$AF$7:$AF$25,$AI$7:$AI$25),IF($E611=$AJ$6,LOOKUP($X611,$AF$7:$AF$25,$AJ$7:$AJ$25),IF($E611=$BR$6,LOOKUP($X611,$AF$7:$AF$25,$BR$7:$BR$25),IF($E611=$BS$6,LOOKUP($X611,$AF$7:$AF$25,$BS$7:$BS$25),IF($E611=$BT$6,LOOKUP($X611,$AF$7:$AF$25,$BT$7:$BT$25),IF($E611=$BU$6,LOOKUP($X611,$AF$7:$AF$25,$BU$7:$BU$25),IF($E611=$BI$6,$BI$7,IF($E611=$AQ$6,LOOKUP($X611,$AF$7:$AF$25,$AQ$7:$AQ$25),IF($E611=$AR$6,LOOKUP($X611,$AF$7:$AF$25,$AR$7:$AR$25),IF($E611=$BV$6,LOOKUP($X611,$AF$7:$AF$25,$BV$7:$BV$25),IF($E611=$BW$6,LOOKUP($X611,$AF$7:$AF$25,$BW$7:$BW$25),IF($E611=$AU$6,LOOKUP($X611,$AF$7:$AF$25,$AU$7:$AU$25),IF($E611=$AV$6,LOOKUP($X611,$AF$7:$AF$25,$AV$7:$AV$25),IF($E611=$AK$6,LOOKUP($X611,$AF$7:$AF$25,$AK$7:$AK$25),IF($E611=$AL$6,LOOKUP($X611,$AF$7:$AF$25,$AL$7:$AL$25),IF($E611=$AM$6,LOOKUP($X611,$AF$7:$AF$25,$AM$7:$AM$25),IF($E611=$BJ$6,$BJ$7,IF($E611=#REF!,#REF!,IF($E611=$AN$6,$AN$7,IF($E611=$AW$6,LOOKUP($X611,$AF$7:$AF$25,$AW$7:$AW$25),IF($E611=$AX$6,LOOKUP($X611,$AF$7:$AF$25,$AX$7:$AX$25),IF($E611=$BD$6,$BD$7,IF($E611=$AY$6,LOOKUP($X611,$AF$7:$AF$25,$AY$7:$AY$25),IF($E611=$AZ$6,LOOKUP($X611,$AF$7:$AF$25,$AZ$7:$AZ$25),IF($E611=$BL$6,$BL$7,IF($E611=$AP$6,LOOKUP($X611,$AF$7:$AF$25,$AP$7:$AP$25),IF($E611=$BK$6,$BK$7,IF($E611=$CD$6,LOOKUP($X611,$AF$7:$AF$25,$CD$7:$CD$25),IF($E611=$BE$6,$BE$7,IF($E611=$BF$6,$BF$7,IF($E611=$BG$6,$BG$7,IF($E611=$CE$6,"based on duration",IF($E611=$CF$6,LOOKUP($X611,$AF$7:$AF$25,$CF$7:$CF$25),IF($E611=$CG$6,$CG$7,IF($E611=$CH$6,$CH$7,IF($E611=$CI$6,$CI$7,IF($E611=$BA$6,$BA$7,IF($E611=$BB$6,$BB$7,IF($E611=$BC$6,$BC$7,IF($E611=#REF!,#REF!,IF($E611=$CJ$6,$CJ$7,"TBD")))))))))))))))))))))))))))))))))))))))))))))</f>
        <v/>
      </c>
      <c r="AC611" s="15" t="str">
        <f t="shared" si="159"/>
        <v/>
      </c>
      <c r="AD611" s="15" t="str">
        <f>IF($G611="","",IF($G611=$CL$6,"",IF($G611=$AG$6,LOOKUP($Z611,$AF$7:$AF$25,$AG$7:$AG$25),IF($G611=$AH$6,LOOKUP($Z611,$AF$7:$AF$25,$AH$7:$AH$25),IF($G611=$AI$6,LOOKUP($Z611,$AF$7:$AF$25,$AI$7:$AI$25),IF($G611=$AJ$6,LOOKUP($Z611,$AF$7:$AF$25,$AJ$7:$AJ$25),IF($G611=$BR$6,LOOKUP($Z611,$AF$7:$AF$25,$BR$7:$BR$25),IF($G611=$BS$6,LOOKUP($Z611,$AF$7:$AF$25,$BS$7:$BS$25),IF($G611=$BT$6,LOOKUP($Z611,$AF$7:$AF$25,$BT$7:$BT$25),IF($G611=$BU$6,LOOKUP($Z611,$AF$7:$AF$25,$BU$7:$BU$25),IF($G611=$BI$6,$BI$7,IF($G611=$AQ$6,LOOKUP($Z611,$AF$7:$AF$25,$AQ$7:$AQ$25),IF($G611=$AR$6,LOOKUP($Z611,$AF$7:$AF$25,$AR$7:$AR$25),IF($G611=$BV$6,LOOKUP($Z611,$AF$7:$AF$25,$BV$7:$BV$25),IF($G611=$BW$6,LOOKUP($Z611,$AF$7:$AF$25,$BW$7:$BW$25),IF($G611=$AU$6,LOOKUP($Z611,$AF$7:$AF$25,$AU$7:$AU$25),IF($G611=$AV$6,LOOKUP($Z611,$AF$7:$AF$25,$AV$7:$AV$25),IF($G611=$AK$6,LOOKUP($Z611,$AF$7:$AF$25,$AK$7:$AK$25),IF($G611=$AL$6,LOOKUP($Z611,$AF$7:$AF$25,$AL$7:$AL$25),IF($G611=$AM$6,LOOKUP($Z611,$AF$7:$AF$25,$AM$7:$AM$25),IF($G611=$BJ$6,$BJ$7,IF($G611=#REF!,#REF!,IF($G611=$AN$6,$AN$7,IF($G611=$AW$6,LOOKUP($Z611,$AF$7:$AF$25,$AW$7:$AW$25),IF($G611=$AX$6,LOOKUP($Z611,$AF$7:$AF$25,$AX$7:$AX$25),IF($G611=$BD$6,$BD$7,IF($G611=$AY$6,LOOKUP($Z611,$AF$7:$AF$25,$AY$7:$AY$25),IF($G611=$AZ$6,LOOKUP($Z611,$AF$7:$AF$25,$AZ$7:$AZ$25),IF($G611=$BL$6,$BL$7,IF($G611=$AP$6,LOOKUP($Z611,$AF$7:$AF$25,$AP$7:$AP$25),IF($G611=$BK$6,$BK$7,IF($G611=$CD$6,LOOKUP($Z611,$AF$7:$AF$25,$CD$7:$CD$25),IF($G611=$BE$6,$BE$7,IF($G611=$BF$6,$BF$7,IF($G611=$BG$6,$BG$7,IF($G611=$CE$6,"based on duration",IF($G611=$CF$6,LOOKUP($Z611,$AF$7:$AF$25,$CF$7:$CF$25),IF($G611=$CG$6,$CG$7,IF($G611=$CH$6,$CH$7,IF($G611=$CI$6,$CI$7,IF($G611=$BA$6,$BA$7,IF($G611=$BB$6,$BB$7,IF($G611=$BC$6,$BC$7,IF($G611=#REF!,#REF!,IF($G611=$CJ$6,$CJ$7,"TBD")))))))))))))))))))))))))))))))))))))))))))))</f>
        <v/>
      </c>
      <c r="AE611" s="121"/>
      <c r="AF611" s="8"/>
      <c r="AG611" s="13"/>
      <c r="AH611" s="13"/>
      <c r="AI611" s="13"/>
      <c r="AJ611" s="13"/>
      <c r="AO611" s="13"/>
      <c r="BR611" s="13"/>
      <c r="BS611" s="122"/>
      <c r="BT611" s="122"/>
      <c r="BX611" s="13"/>
      <c r="BY611" s="122"/>
      <c r="BZ611" s="122"/>
      <c r="CO611" s="136"/>
      <c r="CP611" s="137"/>
    </row>
    <row r="612" spans="1:94" s="123" customFormat="1" x14ac:dyDescent="0.25">
      <c r="A612" s="118"/>
      <c r="B612" s="118"/>
      <c r="C612" s="118"/>
      <c r="D612" s="118"/>
      <c r="E612" s="118"/>
      <c r="F612" s="118"/>
      <c r="G612" s="118"/>
      <c r="H612" s="118"/>
      <c r="I612" s="18" t="str">
        <f t="shared" si="160"/>
        <v/>
      </c>
      <c r="J612" s="18" t="str">
        <f t="shared" si="161"/>
        <v/>
      </c>
      <c r="K612" s="118"/>
      <c r="L612" s="151"/>
      <c r="M612" s="151"/>
      <c r="N612" s="119"/>
      <c r="O612" s="120" t="str">
        <f t="shared" si="163"/>
        <v/>
      </c>
      <c r="P612" s="119"/>
      <c r="Q612" s="15" t="str">
        <f t="shared" si="164"/>
        <v/>
      </c>
      <c r="R612" s="15" t="str">
        <f>IF('2014 Quote Calculator'!$AB612="-","-",IF('2014 Quote Calculator'!$AB612="","",IF(OR('2014 Quote Calculator'!$E612=$CF$6,'2014 Quote Calculator'!$E612=$CG$6,'2014 Quote Calculator'!$E612=$CH$6,'2014 Quote Calculator'!$E612=$CI$6),'2014 Quote Calculator'!$AB612,(1-$L612)*'2014 Quote Calculator'!$AB612)))</f>
        <v/>
      </c>
      <c r="S612" s="15" t="str">
        <f t="shared" si="157"/>
        <v/>
      </c>
      <c r="T612" s="15" t="str">
        <f>IF('2014 Quote Calculator'!$AD612="-","-",IF('2014 Quote Calculator'!$AD612="","",IF(OR('2014 Quote Calculator'!$G612=$CF$6,'2014 Quote Calculator'!$G612=$CG$6,'2014 Quote Calculator'!$G612=$CH$6,'2014 Quote Calculator'!$G612=$CI$6),'2014 Quote Calculator'!$AD612,(1-$L612)*'2014 Quote Calculator'!$AD612)))</f>
        <v/>
      </c>
      <c r="U612" s="15" t="str">
        <f t="shared" si="165"/>
        <v/>
      </c>
      <c r="V612" s="119"/>
      <c r="W612" s="18" t="str">
        <f t="shared" si="162"/>
        <v/>
      </c>
      <c r="X612" s="18" t="str">
        <f t="shared" si="158"/>
        <v/>
      </c>
      <c r="Y612" s="18"/>
      <c r="Z612" s="18"/>
      <c r="AA612" s="18" t="str">
        <f t="shared" si="166"/>
        <v/>
      </c>
      <c r="AB612" s="15" t="str">
        <f>IF($E612="","",IF($E612=$CL$6,"",IF($E612=$AG$6,LOOKUP($X612,$AF$7:$AF$25,$AG$7:$AG$25),IF($E612=$AH$6,LOOKUP($X612,$AF$7:$AF$25,$AH$7:$AH$25),IF($E612=$AI$6,LOOKUP($X612,$AF$7:$AF$25,$AI$7:$AI$25),IF($E612=$AJ$6,LOOKUP($X612,$AF$7:$AF$25,$AJ$7:$AJ$25),IF($E612=$BR$6,LOOKUP($X612,$AF$7:$AF$25,$BR$7:$BR$25),IF($E612=$BS$6,LOOKUP($X612,$AF$7:$AF$25,$BS$7:$BS$25),IF($E612=$BT$6,LOOKUP($X612,$AF$7:$AF$25,$BT$7:$BT$25),IF($E612=$BU$6,LOOKUP($X612,$AF$7:$AF$25,$BU$7:$BU$25),IF($E612=$BI$6,$BI$7,IF($E612=$AQ$6,LOOKUP($X612,$AF$7:$AF$25,$AQ$7:$AQ$25),IF($E612=$AR$6,LOOKUP($X612,$AF$7:$AF$25,$AR$7:$AR$25),IF($E612=$BV$6,LOOKUP($X612,$AF$7:$AF$25,$BV$7:$BV$25),IF($E612=$BW$6,LOOKUP($X612,$AF$7:$AF$25,$BW$7:$BW$25),IF($E612=$AU$6,LOOKUP($X612,$AF$7:$AF$25,$AU$7:$AU$25),IF($E612=$AV$6,LOOKUP($X612,$AF$7:$AF$25,$AV$7:$AV$25),IF($E612=$AK$6,LOOKUP($X612,$AF$7:$AF$25,$AK$7:$AK$25),IF($E612=$AL$6,LOOKUP($X612,$AF$7:$AF$25,$AL$7:$AL$25),IF($E612=$AM$6,LOOKUP($X612,$AF$7:$AF$25,$AM$7:$AM$25),IF($E612=$BJ$6,$BJ$7,IF($E612=#REF!,#REF!,IF($E612=$AN$6,$AN$7,IF($E612=$AW$6,LOOKUP($X612,$AF$7:$AF$25,$AW$7:$AW$25),IF($E612=$AX$6,LOOKUP($X612,$AF$7:$AF$25,$AX$7:$AX$25),IF($E612=$BD$6,$BD$7,IF($E612=$AY$6,LOOKUP($X612,$AF$7:$AF$25,$AY$7:$AY$25),IF($E612=$AZ$6,LOOKUP($X612,$AF$7:$AF$25,$AZ$7:$AZ$25),IF($E612=$BL$6,$BL$7,IF($E612=$AP$6,LOOKUP($X612,$AF$7:$AF$25,$AP$7:$AP$25),IF($E612=$BK$6,$BK$7,IF($E612=$CD$6,LOOKUP($X612,$AF$7:$AF$25,$CD$7:$CD$25),IF($E612=$BE$6,$BE$7,IF($E612=$BF$6,$BF$7,IF($E612=$BG$6,$BG$7,IF($E612=$CE$6,"based on duration",IF($E612=$CF$6,LOOKUP($X612,$AF$7:$AF$25,$CF$7:$CF$25),IF($E612=$CG$6,$CG$7,IF($E612=$CH$6,$CH$7,IF($E612=$CI$6,$CI$7,IF($E612=$BA$6,$BA$7,IF($E612=$BB$6,$BB$7,IF($E612=$BC$6,$BC$7,IF($E612=#REF!,#REF!,IF($E612=$CJ$6,$CJ$7,"TBD")))))))))))))))))))))))))))))))))))))))))))))</f>
        <v/>
      </c>
      <c r="AC612" s="15" t="str">
        <f t="shared" si="159"/>
        <v/>
      </c>
      <c r="AD612" s="15" t="str">
        <f>IF($G612="","",IF($G612=$CL$6,"",IF($G612=$AG$6,LOOKUP($Z612,$AF$7:$AF$25,$AG$7:$AG$25),IF($G612=$AH$6,LOOKUP($Z612,$AF$7:$AF$25,$AH$7:$AH$25),IF($G612=$AI$6,LOOKUP($Z612,$AF$7:$AF$25,$AI$7:$AI$25),IF($G612=$AJ$6,LOOKUP($Z612,$AF$7:$AF$25,$AJ$7:$AJ$25),IF($G612=$BR$6,LOOKUP($Z612,$AF$7:$AF$25,$BR$7:$BR$25),IF($G612=$BS$6,LOOKUP($Z612,$AF$7:$AF$25,$BS$7:$BS$25),IF($G612=$BT$6,LOOKUP($Z612,$AF$7:$AF$25,$BT$7:$BT$25),IF($G612=$BU$6,LOOKUP($Z612,$AF$7:$AF$25,$BU$7:$BU$25),IF($G612=$BI$6,$BI$7,IF($G612=$AQ$6,LOOKUP($Z612,$AF$7:$AF$25,$AQ$7:$AQ$25),IF($G612=$AR$6,LOOKUP($Z612,$AF$7:$AF$25,$AR$7:$AR$25),IF($G612=$BV$6,LOOKUP($Z612,$AF$7:$AF$25,$BV$7:$BV$25),IF($G612=$BW$6,LOOKUP($Z612,$AF$7:$AF$25,$BW$7:$BW$25),IF($G612=$AU$6,LOOKUP($Z612,$AF$7:$AF$25,$AU$7:$AU$25),IF($G612=$AV$6,LOOKUP($Z612,$AF$7:$AF$25,$AV$7:$AV$25),IF($G612=$AK$6,LOOKUP($Z612,$AF$7:$AF$25,$AK$7:$AK$25),IF($G612=$AL$6,LOOKUP($Z612,$AF$7:$AF$25,$AL$7:$AL$25),IF($G612=$AM$6,LOOKUP($Z612,$AF$7:$AF$25,$AM$7:$AM$25),IF($G612=$BJ$6,$BJ$7,IF($G612=#REF!,#REF!,IF($G612=$AN$6,$AN$7,IF($G612=$AW$6,LOOKUP($Z612,$AF$7:$AF$25,$AW$7:$AW$25),IF($G612=$AX$6,LOOKUP($Z612,$AF$7:$AF$25,$AX$7:$AX$25),IF($G612=$BD$6,$BD$7,IF($G612=$AY$6,LOOKUP($Z612,$AF$7:$AF$25,$AY$7:$AY$25),IF($G612=$AZ$6,LOOKUP($Z612,$AF$7:$AF$25,$AZ$7:$AZ$25),IF($G612=$BL$6,$BL$7,IF($G612=$AP$6,LOOKUP($Z612,$AF$7:$AF$25,$AP$7:$AP$25),IF($G612=$BK$6,$BK$7,IF($G612=$CD$6,LOOKUP($Z612,$AF$7:$AF$25,$CD$7:$CD$25),IF($G612=$BE$6,$BE$7,IF($G612=$BF$6,$BF$7,IF($G612=$BG$6,$BG$7,IF($G612=$CE$6,"based on duration",IF($G612=$CF$6,LOOKUP($Z612,$AF$7:$AF$25,$CF$7:$CF$25),IF($G612=$CG$6,$CG$7,IF($G612=$CH$6,$CH$7,IF($G612=$CI$6,$CI$7,IF($G612=$BA$6,$BA$7,IF($G612=$BB$6,$BB$7,IF($G612=$BC$6,$BC$7,IF($G612=#REF!,#REF!,IF($G612=$CJ$6,$CJ$7,"TBD")))))))))))))))))))))))))))))))))))))))))))))</f>
        <v/>
      </c>
      <c r="AE612" s="121"/>
      <c r="AF612" s="8"/>
      <c r="AG612" s="13"/>
      <c r="AH612" s="13"/>
      <c r="AI612" s="13"/>
      <c r="AJ612" s="13"/>
      <c r="AO612" s="13"/>
      <c r="BR612" s="13"/>
      <c r="BS612" s="122"/>
      <c r="BT612" s="122"/>
      <c r="BX612" s="13"/>
      <c r="BY612" s="122"/>
      <c r="BZ612" s="122"/>
      <c r="CO612" s="136"/>
      <c r="CP612" s="137"/>
    </row>
    <row r="613" spans="1:94" s="123" customFormat="1" x14ac:dyDescent="0.25">
      <c r="A613" s="118"/>
      <c r="B613" s="118"/>
      <c r="C613" s="118"/>
      <c r="D613" s="118"/>
      <c r="E613" s="118"/>
      <c r="F613" s="118"/>
      <c r="G613" s="118"/>
      <c r="H613" s="118"/>
      <c r="I613" s="18" t="str">
        <f t="shared" si="160"/>
        <v/>
      </c>
      <c r="J613" s="18" t="str">
        <f t="shared" si="161"/>
        <v/>
      </c>
      <c r="K613" s="118"/>
      <c r="L613" s="151"/>
      <c r="M613" s="151"/>
      <c r="N613" s="119"/>
      <c r="O613" s="120" t="str">
        <f t="shared" si="163"/>
        <v/>
      </c>
      <c r="P613" s="119"/>
      <c r="Q613" s="15" t="str">
        <f t="shared" si="164"/>
        <v/>
      </c>
      <c r="R613" s="15" t="str">
        <f>IF('2014 Quote Calculator'!$AB613="-","-",IF('2014 Quote Calculator'!$AB613="","",IF(OR('2014 Quote Calculator'!$E613=$CF$6,'2014 Quote Calculator'!$E613=$CG$6,'2014 Quote Calculator'!$E613=$CH$6,'2014 Quote Calculator'!$E613=$CI$6),'2014 Quote Calculator'!$AB613,(1-$L613)*'2014 Quote Calculator'!$AB613)))</f>
        <v/>
      </c>
      <c r="S613" s="15" t="str">
        <f t="shared" si="157"/>
        <v/>
      </c>
      <c r="T613" s="15" t="str">
        <f>IF('2014 Quote Calculator'!$AD613="-","-",IF('2014 Quote Calculator'!$AD613="","",IF(OR('2014 Quote Calculator'!$G613=$CF$6,'2014 Quote Calculator'!$G613=$CG$6,'2014 Quote Calculator'!$G613=$CH$6,'2014 Quote Calculator'!$G613=$CI$6),'2014 Quote Calculator'!$AD613,(1-$L613)*'2014 Quote Calculator'!$AD613)))</f>
        <v/>
      </c>
      <c r="U613" s="15" t="str">
        <f t="shared" si="165"/>
        <v/>
      </c>
      <c r="V613" s="119"/>
      <c r="W613" s="18" t="str">
        <f t="shared" si="162"/>
        <v/>
      </c>
      <c r="X613" s="18" t="str">
        <f t="shared" si="158"/>
        <v/>
      </c>
      <c r="Y613" s="18"/>
      <c r="Z613" s="18"/>
      <c r="AA613" s="18" t="str">
        <f t="shared" si="166"/>
        <v/>
      </c>
      <c r="AB613" s="15" t="str">
        <f>IF($E613="","",IF($E613=$CL$6,"",IF($E613=$AG$6,LOOKUP($X613,$AF$7:$AF$25,$AG$7:$AG$25),IF($E613=$AH$6,LOOKUP($X613,$AF$7:$AF$25,$AH$7:$AH$25),IF($E613=$AI$6,LOOKUP($X613,$AF$7:$AF$25,$AI$7:$AI$25),IF($E613=$AJ$6,LOOKUP($X613,$AF$7:$AF$25,$AJ$7:$AJ$25),IF($E613=$BR$6,LOOKUP($X613,$AF$7:$AF$25,$BR$7:$BR$25),IF($E613=$BS$6,LOOKUP($X613,$AF$7:$AF$25,$BS$7:$BS$25),IF($E613=$BT$6,LOOKUP($X613,$AF$7:$AF$25,$BT$7:$BT$25),IF($E613=$BU$6,LOOKUP($X613,$AF$7:$AF$25,$BU$7:$BU$25),IF($E613=$BI$6,$BI$7,IF($E613=$AQ$6,LOOKUP($X613,$AF$7:$AF$25,$AQ$7:$AQ$25),IF($E613=$AR$6,LOOKUP($X613,$AF$7:$AF$25,$AR$7:$AR$25),IF($E613=$BV$6,LOOKUP($X613,$AF$7:$AF$25,$BV$7:$BV$25),IF($E613=$BW$6,LOOKUP($X613,$AF$7:$AF$25,$BW$7:$BW$25),IF($E613=$AU$6,LOOKUP($X613,$AF$7:$AF$25,$AU$7:$AU$25),IF($E613=$AV$6,LOOKUP($X613,$AF$7:$AF$25,$AV$7:$AV$25),IF($E613=$AK$6,LOOKUP($X613,$AF$7:$AF$25,$AK$7:$AK$25),IF($E613=$AL$6,LOOKUP($X613,$AF$7:$AF$25,$AL$7:$AL$25),IF($E613=$AM$6,LOOKUP($X613,$AF$7:$AF$25,$AM$7:$AM$25),IF($E613=$BJ$6,$BJ$7,IF($E613=#REF!,#REF!,IF($E613=$AN$6,$AN$7,IF($E613=$AW$6,LOOKUP($X613,$AF$7:$AF$25,$AW$7:$AW$25),IF($E613=$AX$6,LOOKUP($X613,$AF$7:$AF$25,$AX$7:$AX$25),IF($E613=$BD$6,$BD$7,IF($E613=$AY$6,LOOKUP($X613,$AF$7:$AF$25,$AY$7:$AY$25),IF($E613=$AZ$6,LOOKUP($X613,$AF$7:$AF$25,$AZ$7:$AZ$25),IF($E613=$BL$6,$BL$7,IF($E613=$AP$6,LOOKUP($X613,$AF$7:$AF$25,$AP$7:$AP$25),IF($E613=$BK$6,$BK$7,IF($E613=$CD$6,LOOKUP($X613,$AF$7:$AF$25,$CD$7:$CD$25),IF($E613=$BE$6,$BE$7,IF($E613=$BF$6,$BF$7,IF($E613=$BG$6,$BG$7,IF($E613=$CE$6,"based on duration",IF($E613=$CF$6,LOOKUP($X613,$AF$7:$AF$25,$CF$7:$CF$25),IF($E613=$CG$6,$CG$7,IF($E613=$CH$6,$CH$7,IF($E613=$CI$6,$CI$7,IF($E613=$BA$6,$BA$7,IF($E613=$BB$6,$BB$7,IF($E613=$BC$6,$BC$7,IF($E613=#REF!,#REF!,IF($E613=$CJ$6,$CJ$7,"TBD")))))))))))))))))))))))))))))))))))))))))))))</f>
        <v/>
      </c>
      <c r="AC613" s="15" t="str">
        <f t="shared" si="159"/>
        <v/>
      </c>
      <c r="AD613" s="15" t="str">
        <f>IF($G613="","",IF($G613=$CL$6,"",IF($G613=$AG$6,LOOKUP($Z613,$AF$7:$AF$25,$AG$7:$AG$25),IF($G613=$AH$6,LOOKUP($Z613,$AF$7:$AF$25,$AH$7:$AH$25),IF($G613=$AI$6,LOOKUP($Z613,$AF$7:$AF$25,$AI$7:$AI$25),IF($G613=$AJ$6,LOOKUP($Z613,$AF$7:$AF$25,$AJ$7:$AJ$25),IF($G613=$BR$6,LOOKUP($Z613,$AF$7:$AF$25,$BR$7:$BR$25),IF($G613=$BS$6,LOOKUP($Z613,$AF$7:$AF$25,$BS$7:$BS$25),IF($G613=$BT$6,LOOKUP($Z613,$AF$7:$AF$25,$BT$7:$BT$25),IF($G613=$BU$6,LOOKUP($Z613,$AF$7:$AF$25,$BU$7:$BU$25),IF($G613=$BI$6,$BI$7,IF($G613=$AQ$6,LOOKUP($Z613,$AF$7:$AF$25,$AQ$7:$AQ$25),IF($G613=$AR$6,LOOKUP($Z613,$AF$7:$AF$25,$AR$7:$AR$25),IF($G613=$BV$6,LOOKUP($Z613,$AF$7:$AF$25,$BV$7:$BV$25),IF($G613=$BW$6,LOOKUP($Z613,$AF$7:$AF$25,$BW$7:$BW$25),IF($G613=$AU$6,LOOKUP($Z613,$AF$7:$AF$25,$AU$7:$AU$25),IF($G613=$AV$6,LOOKUP($Z613,$AF$7:$AF$25,$AV$7:$AV$25),IF($G613=$AK$6,LOOKUP($Z613,$AF$7:$AF$25,$AK$7:$AK$25),IF($G613=$AL$6,LOOKUP($Z613,$AF$7:$AF$25,$AL$7:$AL$25),IF($G613=$AM$6,LOOKUP($Z613,$AF$7:$AF$25,$AM$7:$AM$25),IF($G613=$BJ$6,$BJ$7,IF($G613=#REF!,#REF!,IF($G613=$AN$6,$AN$7,IF($G613=$AW$6,LOOKUP($Z613,$AF$7:$AF$25,$AW$7:$AW$25),IF($G613=$AX$6,LOOKUP($Z613,$AF$7:$AF$25,$AX$7:$AX$25),IF($G613=$BD$6,$BD$7,IF($G613=$AY$6,LOOKUP($Z613,$AF$7:$AF$25,$AY$7:$AY$25),IF($G613=$AZ$6,LOOKUP($Z613,$AF$7:$AF$25,$AZ$7:$AZ$25),IF($G613=$BL$6,$BL$7,IF($G613=$AP$6,LOOKUP($Z613,$AF$7:$AF$25,$AP$7:$AP$25),IF($G613=$BK$6,$BK$7,IF($G613=$CD$6,LOOKUP($Z613,$AF$7:$AF$25,$CD$7:$CD$25),IF($G613=$BE$6,$BE$7,IF($G613=$BF$6,$BF$7,IF($G613=$BG$6,$BG$7,IF($G613=$CE$6,"based on duration",IF($G613=$CF$6,LOOKUP($Z613,$AF$7:$AF$25,$CF$7:$CF$25),IF($G613=$CG$6,$CG$7,IF($G613=$CH$6,$CH$7,IF($G613=$CI$6,$CI$7,IF($G613=$BA$6,$BA$7,IF($G613=$BB$6,$BB$7,IF($G613=$BC$6,$BC$7,IF($G613=#REF!,#REF!,IF($G613=$CJ$6,$CJ$7,"TBD")))))))))))))))))))))))))))))))))))))))))))))</f>
        <v/>
      </c>
      <c r="AE613" s="121"/>
      <c r="AF613" s="8"/>
      <c r="AG613" s="13"/>
      <c r="AH613" s="13"/>
      <c r="AI613" s="13"/>
      <c r="AJ613" s="13"/>
      <c r="AO613" s="13"/>
      <c r="BR613" s="13"/>
      <c r="BS613" s="122"/>
      <c r="BT613" s="122"/>
      <c r="BX613" s="13"/>
      <c r="BY613" s="122"/>
      <c r="BZ613" s="122"/>
      <c r="CO613" s="136"/>
      <c r="CP613" s="137"/>
    </row>
    <row r="614" spans="1:94" s="123" customFormat="1" x14ac:dyDescent="0.25">
      <c r="A614" s="118"/>
      <c r="B614" s="118"/>
      <c r="C614" s="118"/>
      <c r="D614" s="118"/>
      <c r="E614" s="118"/>
      <c r="F614" s="118"/>
      <c r="G614" s="118"/>
      <c r="H614" s="118"/>
      <c r="I614" s="18" t="str">
        <f t="shared" si="160"/>
        <v/>
      </c>
      <c r="J614" s="18" t="str">
        <f t="shared" si="161"/>
        <v/>
      </c>
      <c r="K614" s="118"/>
      <c r="L614" s="151"/>
      <c r="M614" s="151"/>
      <c r="N614" s="119"/>
      <c r="O614" s="120" t="str">
        <f t="shared" si="163"/>
        <v/>
      </c>
      <c r="P614" s="119"/>
      <c r="Q614" s="15" t="str">
        <f t="shared" si="164"/>
        <v/>
      </c>
      <c r="R614" s="15" t="str">
        <f>IF('2014 Quote Calculator'!$AB614="-","-",IF('2014 Quote Calculator'!$AB614="","",IF(OR('2014 Quote Calculator'!$E614=$CF$6,'2014 Quote Calculator'!$E614=$CG$6,'2014 Quote Calculator'!$E614=$CH$6,'2014 Quote Calculator'!$E614=$CI$6),'2014 Quote Calculator'!$AB614,(1-$L614)*'2014 Quote Calculator'!$AB614)))</f>
        <v/>
      </c>
      <c r="S614" s="15" t="str">
        <f t="shared" si="157"/>
        <v/>
      </c>
      <c r="T614" s="15" t="str">
        <f>IF('2014 Quote Calculator'!$AD614="-","-",IF('2014 Quote Calculator'!$AD614="","",IF(OR('2014 Quote Calculator'!$G614=$CF$6,'2014 Quote Calculator'!$G614=$CG$6,'2014 Quote Calculator'!$G614=$CH$6,'2014 Quote Calculator'!$G614=$CI$6),'2014 Quote Calculator'!$AD614,(1-$L614)*'2014 Quote Calculator'!$AD614)))</f>
        <v/>
      </c>
      <c r="U614" s="15" t="str">
        <f t="shared" si="165"/>
        <v/>
      </c>
      <c r="V614" s="119"/>
      <c r="W614" s="18" t="str">
        <f t="shared" si="162"/>
        <v/>
      </c>
      <c r="X614" s="18" t="str">
        <f t="shared" si="158"/>
        <v/>
      </c>
      <c r="Y614" s="18"/>
      <c r="Z614" s="18"/>
      <c r="AA614" s="18" t="str">
        <f t="shared" si="166"/>
        <v/>
      </c>
      <c r="AB614" s="15" t="str">
        <f>IF($E614="","",IF($E614=$CL$6,"",IF($E614=$AG$6,LOOKUP($X614,$AF$7:$AF$25,$AG$7:$AG$25),IF($E614=$AH$6,LOOKUP($X614,$AF$7:$AF$25,$AH$7:$AH$25),IF($E614=$AI$6,LOOKUP($X614,$AF$7:$AF$25,$AI$7:$AI$25),IF($E614=$AJ$6,LOOKUP($X614,$AF$7:$AF$25,$AJ$7:$AJ$25),IF($E614=$BR$6,LOOKUP($X614,$AF$7:$AF$25,$BR$7:$BR$25),IF($E614=$BS$6,LOOKUP($X614,$AF$7:$AF$25,$BS$7:$BS$25),IF($E614=$BT$6,LOOKUP($X614,$AF$7:$AF$25,$BT$7:$BT$25),IF($E614=$BU$6,LOOKUP($X614,$AF$7:$AF$25,$BU$7:$BU$25),IF($E614=$BI$6,$BI$7,IF($E614=$AQ$6,LOOKUP($X614,$AF$7:$AF$25,$AQ$7:$AQ$25),IF($E614=$AR$6,LOOKUP($X614,$AF$7:$AF$25,$AR$7:$AR$25),IF($E614=$BV$6,LOOKUP($X614,$AF$7:$AF$25,$BV$7:$BV$25),IF($E614=$BW$6,LOOKUP($X614,$AF$7:$AF$25,$BW$7:$BW$25),IF($E614=$AU$6,LOOKUP($X614,$AF$7:$AF$25,$AU$7:$AU$25),IF($E614=$AV$6,LOOKUP($X614,$AF$7:$AF$25,$AV$7:$AV$25),IF($E614=$AK$6,LOOKUP($X614,$AF$7:$AF$25,$AK$7:$AK$25),IF($E614=$AL$6,LOOKUP($X614,$AF$7:$AF$25,$AL$7:$AL$25),IF($E614=$AM$6,LOOKUP($X614,$AF$7:$AF$25,$AM$7:$AM$25),IF($E614=$BJ$6,$BJ$7,IF($E614=#REF!,#REF!,IF($E614=$AN$6,$AN$7,IF($E614=$AW$6,LOOKUP($X614,$AF$7:$AF$25,$AW$7:$AW$25),IF($E614=$AX$6,LOOKUP($X614,$AF$7:$AF$25,$AX$7:$AX$25),IF($E614=$BD$6,$BD$7,IF($E614=$AY$6,LOOKUP($X614,$AF$7:$AF$25,$AY$7:$AY$25),IF($E614=$AZ$6,LOOKUP($X614,$AF$7:$AF$25,$AZ$7:$AZ$25),IF($E614=$BL$6,$BL$7,IF($E614=$AP$6,LOOKUP($X614,$AF$7:$AF$25,$AP$7:$AP$25),IF($E614=$BK$6,$BK$7,IF($E614=$CD$6,LOOKUP($X614,$AF$7:$AF$25,$CD$7:$CD$25),IF($E614=$BE$6,$BE$7,IF($E614=$BF$6,$BF$7,IF($E614=$BG$6,$BG$7,IF($E614=$CE$6,"based on duration",IF($E614=$CF$6,LOOKUP($X614,$AF$7:$AF$25,$CF$7:$CF$25),IF($E614=$CG$6,$CG$7,IF($E614=$CH$6,$CH$7,IF($E614=$CI$6,$CI$7,IF($E614=$BA$6,$BA$7,IF($E614=$BB$6,$BB$7,IF($E614=$BC$6,$BC$7,IF($E614=#REF!,#REF!,IF($E614=$CJ$6,$CJ$7,"TBD")))))))))))))))))))))))))))))))))))))))))))))</f>
        <v/>
      </c>
      <c r="AC614" s="15" t="str">
        <f t="shared" si="159"/>
        <v/>
      </c>
      <c r="AD614" s="15" t="str">
        <f>IF($G614="","",IF($G614=$CL$6,"",IF($G614=$AG$6,LOOKUP($Z614,$AF$7:$AF$25,$AG$7:$AG$25),IF($G614=$AH$6,LOOKUP($Z614,$AF$7:$AF$25,$AH$7:$AH$25),IF($G614=$AI$6,LOOKUP($Z614,$AF$7:$AF$25,$AI$7:$AI$25),IF($G614=$AJ$6,LOOKUP($Z614,$AF$7:$AF$25,$AJ$7:$AJ$25),IF($G614=$BR$6,LOOKUP($Z614,$AF$7:$AF$25,$BR$7:$BR$25),IF($G614=$BS$6,LOOKUP($Z614,$AF$7:$AF$25,$BS$7:$BS$25),IF($G614=$BT$6,LOOKUP($Z614,$AF$7:$AF$25,$BT$7:$BT$25),IF($G614=$BU$6,LOOKUP($Z614,$AF$7:$AF$25,$BU$7:$BU$25),IF($G614=$BI$6,$BI$7,IF($G614=$AQ$6,LOOKUP($Z614,$AF$7:$AF$25,$AQ$7:$AQ$25),IF($G614=$AR$6,LOOKUP($Z614,$AF$7:$AF$25,$AR$7:$AR$25),IF($G614=$BV$6,LOOKUP($Z614,$AF$7:$AF$25,$BV$7:$BV$25),IF($G614=$BW$6,LOOKUP($Z614,$AF$7:$AF$25,$BW$7:$BW$25),IF($G614=$AU$6,LOOKUP($Z614,$AF$7:$AF$25,$AU$7:$AU$25),IF($G614=$AV$6,LOOKUP($Z614,$AF$7:$AF$25,$AV$7:$AV$25),IF($G614=$AK$6,LOOKUP($Z614,$AF$7:$AF$25,$AK$7:$AK$25),IF($G614=$AL$6,LOOKUP($Z614,$AF$7:$AF$25,$AL$7:$AL$25),IF($G614=$AM$6,LOOKUP($Z614,$AF$7:$AF$25,$AM$7:$AM$25),IF($G614=$BJ$6,$BJ$7,IF($G614=#REF!,#REF!,IF($G614=$AN$6,$AN$7,IF($G614=$AW$6,LOOKUP($Z614,$AF$7:$AF$25,$AW$7:$AW$25),IF($G614=$AX$6,LOOKUP($Z614,$AF$7:$AF$25,$AX$7:$AX$25),IF($G614=$BD$6,$BD$7,IF($G614=$AY$6,LOOKUP($Z614,$AF$7:$AF$25,$AY$7:$AY$25),IF($G614=$AZ$6,LOOKUP($Z614,$AF$7:$AF$25,$AZ$7:$AZ$25),IF($G614=$BL$6,$BL$7,IF($G614=$AP$6,LOOKUP($Z614,$AF$7:$AF$25,$AP$7:$AP$25),IF($G614=$BK$6,$BK$7,IF($G614=$CD$6,LOOKUP($Z614,$AF$7:$AF$25,$CD$7:$CD$25),IF($G614=$BE$6,$BE$7,IF($G614=$BF$6,$BF$7,IF($G614=$BG$6,$BG$7,IF($G614=$CE$6,"based on duration",IF($G614=$CF$6,LOOKUP($Z614,$AF$7:$AF$25,$CF$7:$CF$25),IF($G614=$CG$6,$CG$7,IF($G614=$CH$6,$CH$7,IF($G614=$CI$6,$CI$7,IF($G614=$BA$6,$BA$7,IF($G614=$BB$6,$BB$7,IF($G614=$BC$6,$BC$7,IF($G614=#REF!,#REF!,IF($G614=$CJ$6,$CJ$7,"TBD")))))))))))))))))))))))))))))))))))))))))))))</f>
        <v/>
      </c>
      <c r="AE614" s="121"/>
      <c r="AF614" s="8"/>
      <c r="AG614" s="13"/>
      <c r="AH614" s="13"/>
      <c r="AI614" s="13"/>
      <c r="AJ614" s="13"/>
      <c r="AO614" s="13"/>
      <c r="BR614" s="13"/>
      <c r="BS614" s="122"/>
      <c r="BT614" s="122"/>
      <c r="BX614" s="13"/>
      <c r="BY614" s="122"/>
      <c r="BZ614" s="122"/>
      <c r="CO614" s="136"/>
      <c r="CP614" s="137"/>
    </row>
    <row r="615" spans="1:94" s="123" customFormat="1" x14ac:dyDescent="0.25">
      <c r="A615" s="118"/>
      <c r="B615" s="118"/>
      <c r="C615" s="118"/>
      <c r="D615" s="118"/>
      <c r="E615" s="118"/>
      <c r="F615" s="118"/>
      <c r="G615" s="118"/>
      <c r="H615" s="118"/>
      <c r="I615" s="18" t="str">
        <f t="shared" si="160"/>
        <v/>
      </c>
      <c r="J615" s="18" t="str">
        <f t="shared" si="161"/>
        <v/>
      </c>
      <c r="K615" s="118"/>
      <c r="L615" s="151"/>
      <c r="M615" s="151"/>
      <c r="N615" s="119"/>
      <c r="O615" s="120" t="str">
        <f t="shared" si="163"/>
        <v/>
      </c>
      <c r="P615" s="119"/>
      <c r="Q615" s="15" t="str">
        <f t="shared" si="164"/>
        <v/>
      </c>
      <c r="R615" s="15" t="str">
        <f>IF('2014 Quote Calculator'!$AB615="-","-",IF('2014 Quote Calculator'!$AB615="","",IF(OR('2014 Quote Calculator'!$E615=$CF$6,'2014 Quote Calculator'!$E615=$CG$6,'2014 Quote Calculator'!$E615=$CH$6,'2014 Quote Calculator'!$E615=$CI$6),'2014 Quote Calculator'!$AB615,(1-$L615)*'2014 Quote Calculator'!$AB615)))</f>
        <v/>
      </c>
      <c r="S615" s="15" t="str">
        <f t="shared" si="157"/>
        <v/>
      </c>
      <c r="T615" s="15" t="str">
        <f>IF('2014 Quote Calculator'!$AD615="-","-",IF('2014 Quote Calculator'!$AD615="","",IF(OR('2014 Quote Calculator'!$G615=$CF$6,'2014 Quote Calculator'!$G615=$CG$6,'2014 Quote Calculator'!$G615=$CH$6,'2014 Quote Calculator'!$G615=$CI$6),'2014 Quote Calculator'!$AD615,(1-$L615)*'2014 Quote Calculator'!$AD615)))</f>
        <v/>
      </c>
      <c r="U615" s="15" t="str">
        <f t="shared" si="165"/>
        <v/>
      </c>
      <c r="V615" s="119"/>
      <c r="W615" s="18" t="str">
        <f t="shared" si="162"/>
        <v/>
      </c>
      <c r="X615" s="18" t="str">
        <f t="shared" si="158"/>
        <v/>
      </c>
      <c r="Y615" s="18"/>
      <c r="Z615" s="18"/>
      <c r="AA615" s="18" t="str">
        <f t="shared" si="166"/>
        <v/>
      </c>
      <c r="AB615" s="15" t="str">
        <f>IF($E615="","",IF($E615=$CL$6,"",IF($E615=$AG$6,LOOKUP($X615,$AF$7:$AF$25,$AG$7:$AG$25),IF($E615=$AH$6,LOOKUP($X615,$AF$7:$AF$25,$AH$7:$AH$25),IF($E615=$AI$6,LOOKUP($X615,$AF$7:$AF$25,$AI$7:$AI$25),IF($E615=$AJ$6,LOOKUP($X615,$AF$7:$AF$25,$AJ$7:$AJ$25),IF($E615=$BR$6,LOOKUP($X615,$AF$7:$AF$25,$BR$7:$BR$25),IF($E615=$BS$6,LOOKUP($X615,$AF$7:$AF$25,$BS$7:$BS$25),IF($E615=$BT$6,LOOKUP($X615,$AF$7:$AF$25,$BT$7:$BT$25),IF($E615=$BU$6,LOOKUP($X615,$AF$7:$AF$25,$BU$7:$BU$25),IF($E615=$BI$6,$BI$7,IF($E615=$AQ$6,LOOKUP($X615,$AF$7:$AF$25,$AQ$7:$AQ$25),IF($E615=$AR$6,LOOKUP($X615,$AF$7:$AF$25,$AR$7:$AR$25),IF($E615=$BV$6,LOOKUP($X615,$AF$7:$AF$25,$BV$7:$BV$25),IF($E615=$BW$6,LOOKUP($X615,$AF$7:$AF$25,$BW$7:$BW$25),IF($E615=$AU$6,LOOKUP($X615,$AF$7:$AF$25,$AU$7:$AU$25),IF($E615=$AV$6,LOOKUP($X615,$AF$7:$AF$25,$AV$7:$AV$25),IF($E615=$AK$6,LOOKUP($X615,$AF$7:$AF$25,$AK$7:$AK$25),IF($E615=$AL$6,LOOKUP($X615,$AF$7:$AF$25,$AL$7:$AL$25),IF($E615=$AM$6,LOOKUP($X615,$AF$7:$AF$25,$AM$7:$AM$25),IF($E615=$BJ$6,$BJ$7,IF($E615=#REF!,#REF!,IF($E615=$AN$6,$AN$7,IF($E615=$AW$6,LOOKUP($X615,$AF$7:$AF$25,$AW$7:$AW$25),IF($E615=$AX$6,LOOKUP($X615,$AF$7:$AF$25,$AX$7:$AX$25),IF($E615=$BD$6,$BD$7,IF($E615=$AY$6,LOOKUP($X615,$AF$7:$AF$25,$AY$7:$AY$25),IF($E615=$AZ$6,LOOKUP($X615,$AF$7:$AF$25,$AZ$7:$AZ$25),IF($E615=$BL$6,$BL$7,IF($E615=$AP$6,LOOKUP($X615,$AF$7:$AF$25,$AP$7:$AP$25),IF($E615=$BK$6,$BK$7,IF($E615=$CD$6,LOOKUP($X615,$AF$7:$AF$25,$CD$7:$CD$25),IF($E615=$BE$6,$BE$7,IF($E615=$BF$6,$BF$7,IF($E615=$BG$6,$BG$7,IF($E615=$CE$6,"based on duration",IF($E615=$CF$6,LOOKUP($X615,$AF$7:$AF$25,$CF$7:$CF$25),IF($E615=$CG$6,$CG$7,IF($E615=$CH$6,$CH$7,IF($E615=$CI$6,$CI$7,IF($E615=$BA$6,$BA$7,IF($E615=$BB$6,$BB$7,IF($E615=$BC$6,$BC$7,IF($E615=#REF!,#REF!,IF($E615=$CJ$6,$CJ$7,"TBD")))))))))))))))))))))))))))))))))))))))))))))</f>
        <v/>
      </c>
      <c r="AC615" s="15" t="str">
        <f t="shared" si="159"/>
        <v/>
      </c>
      <c r="AD615" s="15" t="str">
        <f>IF($G615="","",IF($G615=$CL$6,"",IF($G615=$AG$6,LOOKUP($Z615,$AF$7:$AF$25,$AG$7:$AG$25),IF($G615=$AH$6,LOOKUP($Z615,$AF$7:$AF$25,$AH$7:$AH$25),IF($G615=$AI$6,LOOKUP($Z615,$AF$7:$AF$25,$AI$7:$AI$25),IF($G615=$AJ$6,LOOKUP($Z615,$AF$7:$AF$25,$AJ$7:$AJ$25),IF($G615=$BR$6,LOOKUP($Z615,$AF$7:$AF$25,$BR$7:$BR$25),IF($G615=$BS$6,LOOKUP($Z615,$AF$7:$AF$25,$BS$7:$BS$25),IF($G615=$BT$6,LOOKUP($Z615,$AF$7:$AF$25,$BT$7:$BT$25),IF($G615=$BU$6,LOOKUP($Z615,$AF$7:$AF$25,$BU$7:$BU$25),IF($G615=$BI$6,$BI$7,IF($G615=$AQ$6,LOOKUP($Z615,$AF$7:$AF$25,$AQ$7:$AQ$25),IF($G615=$AR$6,LOOKUP($Z615,$AF$7:$AF$25,$AR$7:$AR$25),IF($G615=$BV$6,LOOKUP($Z615,$AF$7:$AF$25,$BV$7:$BV$25),IF($G615=$BW$6,LOOKUP($Z615,$AF$7:$AF$25,$BW$7:$BW$25),IF($G615=$AU$6,LOOKUP($Z615,$AF$7:$AF$25,$AU$7:$AU$25),IF($G615=$AV$6,LOOKUP($Z615,$AF$7:$AF$25,$AV$7:$AV$25),IF($G615=$AK$6,LOOKUP($Z615,$AF$7:$AF$25,$AK$7:$AK$25),IF($G615=$AL$6,LOOKUP($Z615,$AF$7:$AF$25,$AL$7:$AL$25),IF($G615=$AM$6,LOOKUP($Z615,$AF$7:$AF$25,$AM$7:$AM$25),IF($G615=$BJ$6,$BJ$7,IF($G615=#REF!,#REF!,IF($G615=$AN$6,$AN$7,IF($G615=$AW$6,LOOKUP($Z615,$AF$7:$AF$25,$AW$7:$AW$25),IF($G615=$AX$6,LOOKUP($Z615,$AF$7:$AF$25,$AX$7:$AX$25),IF($G615=$BD$6,$BD$7,IF($G615=$AY$6,LOOKUP($Z615,$AF$7:$AF$25,$AY$7:$AY$25),IF($G615=$AZ$6,LOOKUP($Z615,$AF$7:$AF$25,$AZ$7:$AZ$25),IF($G615=$BL$6,$BL$7,IF($G615=$AP$6,LOOKUP($Z615,$AF$7:$AF$25,$AP$7:$AP$25),IF($G615=$BK$6,$BK$7,IF($G615=$CD$6,LOOKUP($Z615,$AF$7:$AF$25,$CD$7:$CD$25),IF($G615=$BE$6,$BE$7,IF($G615=$BF$6,$BF$7,IF($G615=$BG$6,$BG$7,IF($G615=$CE$6,"based on duration",IF($G615=$CF$6,LOOKUP($Z615,$AF$7:$AF$25,$CF$7:$CF$25),IF($G615=$CG$6,$CG$7,IF($G615=$CH$6,$CH$7,IF($G615=$CI$6,$CI$7,IF($G615=$BA$6,$BA$7,IF($G615=$BB$6,$BB$7,IF($G615=$BC$6,$BC$7,IF($G615=#REF!,#REF!,IF($G615=$CJ$6,$CJ$7,"TBD")))))))))))))))))))))))))))))))))))))))))))))</f>
        <v/>
      </c>
      <c r="AE615" s="121"/>
      <c r="AF615" s="8"/>
      <c r="AG615" s="13"/>
      <c r="AH615" s="13"/>
      <c r="AI615" s="13"/>
      <c r="AJ615" s="13"/>
      <c r="AO615" s="13"/>
      <c r="BR615" s="13"/>
      <c r="BS615" s="122"/>
      <c r="BT615" s="122"/>
      <c r="BX615" s="13"/>
      <c r="BY615" s="122"/>
      <c r="BZ615" s="122"/>
      <c r="CO615" s="136"/>
      <c r="CP615" s="137"/>
    </row>
    <row r="616" spans="1:94" s="123" customFormat="1" x14ac:dyDescent="0.25">
      <c r="A616" s="118"/>
      <c r="B616" s="118"/>
      <c r="C616" s="118"/>
      <c r="D616" s="118"/>
      <c r="E616" s="118"/>
      <c r="F616" s="118"/>
      <c r="G616" s="118"/>
      <c r="H616" s="118"/>
      <c r="I616" s="18" t="str">
        <f t="shared" si="160"/>
        <v/>
      </c>
      <c r="J616" s="18" t="str">
        <f t="shared" si="161"/>
        <v/>
      </c>
      <c r="K616" s="118"/>
      <c r="L616" s="151"/>
      <c r="M616" s="151"/>
      <c r="N616" s="119"/>
      <c r="O616" s="120" t="str">
        <f t="shared" si="163"/>
        <v/>
      </c>
      <c r="P616" s="119"/>
      <c r="Q616" s="15" t="str">
        <f t="shared" si="164"/>
        <v/>
      </c>
      <c r="R616" s="15" t="str">
        <f>IF('2014 Quote Calculator'!$AB616="-","-",IF('2014 Quote Calculator'!$AB616="","",IF(OR('2014 Quote Calculator'!$E616=$CF$6,'2014 Quote Calculator'!$E616=$CG$6,'2014 Quote Calculator'!$E616=$CH$6,'2014 Quote Calculator'!$E616=$CI$6),'2014 Quote Calculator'!$AB616,(1-$L616)*'2014 Quote Calculator'!$AB616)))</f>
        <v/>
      </c>
      <c r="S616" s="15" t="str">
        <f t="shared" si="157"/>
        <v/>
      </c>
      <c r="T616" s="15" t="str">
        <f>IF('2014 Quote Calculator'!$AD616="-","-",IF('2014 Quote Calculator'!$AD616="","",IF(OR('2014 Quote Calculator'!$G616=$CF$6,'2014 Quote Calculator'!$G616=$CG$6,'2014 Quote Calculator'!$G616=$CH$6,'2014 Quote Calculator'!$G616=$CI$6),'2014 Quote Calculator'!$AD616,(1-$L616)*'2014 Quote Calculator'!$AD616)))</f>
        <v/>
      </c>
      <c r="U616" s="15" t="str">
        <f t="shared" si="165"/>
        <v/>
      </c>
      <c r="V616" s="119"/>
      <c r="W616" s="18" t="str">
        <f t="shared" si="162"/>
        <v/>
      </c>
      <c r="X616" s="18" t="str">
        <f t="shared" si="158"/>
        <v/>
      </c>
      <c r="Y616" s="18"/>
      <c r="Z616" s="18"/>
      <c r="AA616" s="18" t="str">
        <f t="shared" si="166"/>
        <v/>
      </c>
      <c r="AB616" s="15" t="str">
        <f>IF($E616="","",IF($E616=$CL$6,"",IF($E616=$AG$6,LOOKUP($X616,$AF$7:$AF$25,$AG$7:$AG$25),IF($E616=$AH$6,LOOKUP($X616,$AF$7:$AF$25,$AH$7:$AH$25),IF($E616=$AI$6,LOOKUP($X616,$AF$7:$AF$25,$AI$7:$AI$25),IF($E616=$AJ$6,LOOKUP($X616,$AF$7:$AF$25,$AJ$7:$AJ$25),IF($E616=$BR$6,LOOKUP($X616,$AF$7:$AF$25,$BR$7:$BR$25),IF($E616=$BS$6,LOOKUP($X616,$AF$7:$AF$25,$BS$7:$BS$25),IF($E616=$BT$6,LOOKUP($X616,$AF$7:$AF$25,$BT$7:$BT$25),IF($E616=$BU$6,LOOKUP($X616,$AF$7:$AF$25,$BU$7:$BU$25),IF($E616=$BI$6,$BI$7,IF($E616=$AQ$6,LOOKUP($X616,$AF$7:$AF$25,$AQ$7:$AQ$25),IF($E616=$AR$6,LOOKUP($X616,$AF$7:$AF$25,$AR$7:$AR$25),IF($E616=$BV$6,LOOKUP($X616,$AF$7:$AF$25,$BV$7:$BV$25),IF($E616=$BW$6,LOOKUP($X616,$AF$7:$AF$25,$BW$7:$BW$25),IF($E616=$AU$6,LOOKUP($X616,$AF$7:$AF$25,$AU$7:$AU$25),IF($E616=$AV$6,LOOKUP($X616,$AF$7:$AF$25,$AV$7:$AV$25),IF($E616=$AK$6,LOOKUP($X616,$AF$7:$AF$25,$AK$7:$AK$25),IF($E616=$AL$6,LOOKUP($X616,$AF$7:$AF$25,$AL$7:$AL$25),IF($E616=$AM$6,LOOKUP($X616,$AF$7:$AF$25,$AM$7:$AM$25),IF($E616=$BJ$6,$BJ$7,IF($E616=#REF!,#REF!,IF($E616=$AN$6,$AN$7,IF($E616=$AW$6,LOOKUP($X616,$AF$7:$AF$25,$AW$7:$AW$25),IF($E616=$AX$6,LOOKUP($X616,$AF$7:$AF$25,$AX$7:$AX$25),IF($E616=$BD$6,$BD$7,IF($E616=$AY$6,LOOKUP($X616,$AF$7:$AF$25,$AY$7:$AY$25),IF($E616=$AZ$6,LOOKUP($X616,$AF$7:$AF$25,$AZ$7:$AZ$25),IF($E616=$BL$6,$BL$7,IF($E616=$AP$6,LOOKUP($X616,$AF$7:$AF$25,$AP$7:$AP$25),IF($E616=$BK$6,$BK$7,IF($E616=$CD$6,LOOKUP($X616,$AF$7:$AF$25,$CD$7:$CD$25),IF($E616=$BE$6,$BE$7,IF($E616=$BF$6,$BF$7,IF($E616=$BG$6,$BG$7,IF($E616=$CE$6,"based on duration",IF($E616=$CF$6,LOOKUP($X616,$AF$7:$AF$25,$CF$7:$CF$25),IF($E616=$CG$6,$CG$7,IF($E616=$CH$6,$CH$7,IF($E616=$CI$6,$CI$7,IF($E616=$BA$6,$BA$7,IF($E616=$BB$6,$BB$7,IF($E616=$BC$6,$BC$7,IF($E616=#REF!,#REF!,IF($E616=$CJ$6,$CJ$7,"TBD")))))))))))))))))))))))))))))))))))))))))))))</f>
        <v/>
      </c>
      <c r="AC616" s="15" t="str">
        <f t="shared" si="159"/>
        <v/>
      </c>
      <c r="AD616" s="15" t="str">
        <f>IF($G616="","",IF($G616=$CL$6,"",IF($G616=$AG$6,LOOKUP($Z616,$AF$7:$AF$25,$AG$7:$AG$25),IF($G616=$AH$6,LOOKUP($Z616,$AF$7:$AF$25,$AH$7:$AH$25),IF($G616=$AI$6,LOOKUP($Z616,$AF$7:$AF$25,$AI$7:$AI$25),IF($G616=$AJ$6,LOOKUP($Z616,$AF$7:$AF$25,$AJ$7:$AJ$25),IF($G616=$BR$6,LOOKUP($Z616,$AF$7:$AF$25,$BR$7:$BR$25),IF($G616=$BS$6,LOOKUP($Z616,$AF$7:$AF$25,$BS$7:$BS$25),IF($G616=$BT$6,LOOKUP($Z616,$AF$7:$AF$25,$BT$7:$BT$25),IF($G616=$BU$6,LOOKUP($Z616,$AF$7:$AF$25,$BU$7:$BU$25),IF($G616=$BI$6,$BI$7,IF($G616=$AQ$6,LOOKUP($Z616,$AF$7:$AF$25,$AQ$7:$AQ$25),IF($G616=$AR$6,LOOKUP($Z616,$AF$7:$AF$25,$AR$7:$AR$25),IF($G616=$BV$6,LOOKUP($Z616,$AF$7:$AF$25,$BV$7:$BV$25),IF($G616=$BW$6,LOOKUP($Z616,$AF$7:$AF$25,$BW$7:$BW$25),IF($G616=$AU$6,LOOKUP($Z616,$AF$7:$AF$25,$AU$7:$AU$25),IF($G616=$AV$6,LOOKUP($Z616,$AF$7:$AF$25,$AV$7:$AV$25),IF($G616=$AK$6,LOOKUP($Z616,$AF$7:$AF$25,$AK$7:$AK$25),IF($G616=$AL$6,LOOKUP($Z616,$AF$7:$AF$25,$AL$7:$AL$25),IF($G616=$AM$6,LOOKUP($Z616,$AF$7:$AF$25,$AM$7:$AM$25),IF($G616=$BJ$6,$BJ$7,IF($G616=#REF!,#REF!,IF($G616=$AN$6,$AN$7,IF($G616=$AW$6,LOOKUP($Z616,$AF$7:$AF$25,$AW$7:$AW$25),IF($G616=$AX$6,LOOKUP($Z616,$AF$7:$AF$25,$AX$7:$AX$25),IF($G616=$BD$6,$BD$7,IF($G616=$AY$6,LOOKUP($Z616,$AF$7:$AF$25,$AY$7:$AY$25),IF($G616=$AZ$6,LOOKUP($Z616,$AF$7:$AF$25,$AZ$7:$AZ$25),IF($G616=$BL$6,$BL$7,IF($G616=$AP$6,LOOKUP($Z616,$AF$7:$AF$25,$AP$7:$AP$25),IF($G616=$BK$6,$BK$7,IF($G616=$CD$6,LOOKUP($Z616,$AF$7:$AF$25,$CD$7:$CD$25),IF($G616=$BE$6,$BE$7,IF($G616=$BF$6,$BF$7,IF($G616=$BG$6,$BG$7,IF($G616=$CE$6,"based on duration",IF($G616=$CF$6,LOOKUP($Z616,$AF$7:$AF$25,$CF$7:$CF$25),IF($G616=$CG$6,$CG$7,IF($G616=$CH$6,$CH$7,IF($G616=$CI$6,$CI$7,IF($G616=$BA$6,$BA$7,IF($G616=$BB$6,$BB$7,IF($G616=$BC$6,$BC$7,IF($G616=#REF!,#REF!,IF($G616=$CJ$6,$CJ$7,"TBD")))))))))))))))))))))))))))))))))))))))))))))</f>
        <v/>
      </c>
      <c r="AE616" s="121"/>
      <c r="AF616" s="8"/>
      <c r="AG616" s="13"/>
      <c r="AH616" s="13"/>
      <c r="AI616" s="13"/>
      <c r="AJ616" s="13"/>
      <c r="AO616" s="13"/>
      <c r="BR616" s="13"/>
      <c r="BS616" s="122"/>
      <c r="BT616" s="122"/>
      <c r="BX616" s="13"/>
      <c r="BY616" s="122"/>
      <c r="BZ616" s="122"/>
      <c r="CO616" s="136"/>
      <c r="CP616" s="137"/>
    </row>
    <row r="617" spans="1:94" s="123" customFormat="1" x14ac:dyDescent="0.25">
      <c r="A617" s="118"/>
      <c r="B617" s="118"/>
      <c r="C617" s="118"/>
      <c r="D617" s="118"/>
      <c r="E617" s="118"/>
      <c r="F617" s="118"/>
      <c r="G617" s="118"/>
      <c r="H617" s="118"/>
      <c r="I617" s="18"/>
      <c r="J617" s="18"/>
      <c r="K617" s="118"/>
      <c r="L617" s="151"/>
      <c r="M617" s="151"/>
      <c r="N617" s="119"/>
      <c r="O617" s="120" t="str">
        <f t="shared" ref="O617:O649" si="167">IF(C617="","",IF(B617=1,"","Quantity "&amp;B617&amp;" - ")&amp;$C617&amp;"in x "&amp;$D617&amp;"in "&amp;$E617&amp;IF($F617="",""," with "&amp;$F617)&amp;"            $"&amp;$Q617&amp;IF($E617="","","    ($"&amp;$R617&amp;" for each "&amp;$E617)&amp;IF($F617="","",", $"&amp;$S617&amp;IF($F617="",""," for each "&amp;$F617))&amp;IF($U617="","",", $"&amp;$U617&amp;" for each Stock Frame")&amp;IF(Q617&gt;1,")",""))</f>
        <v/>
      </c>
      <c r="P617" s="119"/>
      <c r="Q617" s="15" t="str">
        <f t="shared" ref="Q617:Q649" si="168">IF($B617="","",IF($R617="",0,$B617*$R617)+IF($S617="",0,$B617*$S617)+IF($U617="",0,$B617*$U617))</f>
        <v/>
      </c>
      <c r="R617" s="15" t="str">
        <f>IF('2014 Quote Calculator'!$AB617="-","-",IF('2014 Quote Calculator'!$AB617="","",IF(OR('2014 Quote Calculator'!$E617=$CF$6,'2014 Quote Calculator'!$E617=$CG$6,'2014 Quote Calculator'!$E617=$CH$6,'2014 Quote Calculator'!$E617=$CI$6),'2014 Quote Calculator'!$AB617,(1-$L617)*'2014 Quote Calculator'!$AB617)))</f>
        <v/>
      </c>
      <c r="S617" s="15" t="str">
        <f t="shared" si="157"/>
        <v/>
      </c>
      <c r="T617" s="15" t="str">
        <f>IF('2014 Quote Calculator'!$AB617="-","-",IF('2014 Quote Calculator'!$AB617="","",IF(OR('2014 Quote Calculator'!$G617=$CF$6,'2014 Quote Calculator'!$G617=$CG$6,'2014 Quote Calculator'!$G617=$CH$6,'2014 Quote Calculator'!$G617=$CI$6),'2014 Quote Calculator'!$AB617,(1-$L617)*'2014 Quote Calculator'!$AB617)))</f>
        <v/>
      </c>
      <c r="U617" s="15" t="str">
        <f t="shared" ref="U617:U649" si="169">IF($E617=$CL$6,IF($AA617&lt;=1200,LOOKUP($AA617,$CL$7:$CL$15,$CM$7:$CM$15),($C617+$D617)*2/12*$CM$16),"")</f>
        <v/>
      </c>
      <c r="V617" s="119"/>
      <c r="W617" s="18" t="str">
        <f t="shared" si="162"/>
        <v/>
      </c>
      <c r="X617" s="18" t="str">
        <f t="shared" si="158"/>
        <v/>
      </c>
      <c r="Y617" s="18"/>
      <c r="Z617" s="18"/>
      <c r="AA617" s="18" t="str">
        <f t="shared" si="166"/>
        <v/>
      </c>
      <c r="AB617" s="15" t="str">
        <f>IF($E617="","",IF($E617=$CL$6,"",IF($E617=$AG$6,LOOKUP($X617,$AF$7:$AF$25,$AG$7:$AG$25),IF($E617=$AH$6,LOOKUP($X617,$AF$7:$AF$25,$AH$7:$AH$25),IF($E617=$AI$6,LOOKUP($X617,$AF$7:$AF$25,$AI$7:$AI$25),IF($E617=$AJ$6,LOOKUP($X617,$AF$7:$AF$25,$AJ$7:$AJ$25),IF($E617=$BR$6,LOOKUP($X617,$AF$7:$AF$25,$BR$7:$BR$25),IF($E617=$BS$6,LOOKUP($X617,$AF$7:$AF$25,$BS$7:$BS$25),IF($E617=$BT$6,LOOKUP($X617,$AF$7:$AF$25,$BT$7:$BT$25),IF($E617=$BU$6,LOOKUP($X617,$AF$7:$AF$25,$BU$7:$BU$25),IF($E617=$BI$6,$BI$7,IF($E617=$AQ$6,LOOKUP($X617,$AF$7:$AF$25,$AQ$7:$AQ$25),IF($E617=$AR$6,LOOKUP($X617,$AF$7:$AF$25,$AR$7:$AR$25),IF($E617=$BV$6,LOOKUP($X617,$AF$7:$AF$25,$BV$7:$BV$25),IF($E617=$BW$6,LOOKUP($X617,$AF$7:$AF$25,$BW$7:$BW$25),IF($E617=$AU$6,LOOKUP($X617,$AF$7:$AF$25,$AU$7:$AU$25),IF($E617=$AV$6,LOOKUP($X617,$AF$7:$AF$25,$AV$7:$AV$25),IF($E617=$AK$6,LOOKUP($X617,$AF$7:$AF$25,$AK$7:$AK$25),IF($E617=$AL$6,LOOKUP($X617,$AF$7:$AF$25,$AL$7:$AL$25),IF($E617=$AM$6,LOOKUP($X617,$AF$7:$AF$25,$AM$7:$AM$25),IF($E617=$BJ$6,$BJ$7,IF($E617=#REF!,#REF!,IF($E617=$AN$6,$AN$7,IF($E617=$AW$6,LOOKUP($X617,$AF$7:$AF$25,$AW$7:$AW$25),IF($E617=$AX$6,LOOKUP($X617,$AF$7:$AF$25,$AX$7:$AX$25),IF($E617=$BD$6,$BD$7,IF($E617=$AY$6,LOOKUP($X617,$AF$7:$AF$25,$AY$7:$AY$25),IF($E617=$AZ$6,LOOKUP($X617,$AF$7:$AF$25,$AZ$7:$AZ$25),IF($E617=$BL$6,$BL$7,IF($E617=$AP$6,LOOKUP($X617,$AF$7:$AF$25,$AP$7:$AP$25),IF($E617=$BK$6,$BK$7,IF($E617=$CD$6,LOOKUP($X617,$AF$7:$AF$25,$CD$7:$CD$25),IF($E617=$BE$6,$BE$7,IF($E617=$BF$6,$BF$7,IF($E617=$BG$6,$BG$7,IF($E617=$CE$6,"based on duration",IF($E617=$CF$6,LOOKUP($X617,$AF$7:$AF$25,$CF$7:$CF$25),IF($E617=$CG$6,$CG$7,IF($E617=$CH$6,$CH$7,IF($E617=$CI$6,$CI$7,IF($E617=$BA$6,$BA$7,IF($E617=$BB$6,$BB$7,IF($E617=$BC$6,$BC$7,IF($E617=#REF!,#REF!,IF($E617=$CJ$6,$CJ$7,"TBD")))))))))))))))))))))))))))))))))))))))))))))</f>
        <v/>
      </c>
      <c r="AC617" s="15" t="str">
        <f t="shared" si="159"/>
        <v/>
      </c>
      <c r="AD617" s="15" t="str">
        <f>IF($G617="","",IF($G617=$CL$6,"",IF($G617=$AG$6,LOOKUP($Z617,$AF$7:$AF$25,$AG$7:$AG$25),IF($G617=$AH$6,LOOKUP($Z617,$AF$7:$AF$25,$AH$7:$AH$25),IF($G617=$AI$6,LOOKUP($Z617,$AF$7:$AF$25,$AI$7:$AI$25),IF($G617=$AJ$6,LOOKUP($Z617,$AF$7:$AF$25,$AJ$7:$AJ$25),IF($G617=$BR$6,LOOKUP($Z617,$AF$7:$AF$25,$BR$7:$BR$25),IF($G617=$BS$6,LOOKUP($Z617,$AF$7:$AF$25,$BS$7:$BS$25),IF($G617=$BT$6,LOOKUP($Z617,$AF$7:$AF$25,$BT$7:$BT$25),IF($G617=$BU$6,LOOKUP($Z617,$AF$7:$AF$25,$BU$7:$BU$25),IF($G617=$BI$6,$BI$7,IF($G617=$AQ$6,LOOKUP($Z617,$AF$7:$AF$25,$AQ$7:$AQ$25),IF($G617=$AR$6,LOOKUP($Z617,$AF$7:$AF$25,$AR$7:$AR$25),IF($G617=$BV$6,LOOKUP($Z617,$AF$7:$AF$25,$BV$7:$BV$25),IF($G617=$BW$6,LOOKUP($Z617,$AF$7:$AF$25,$BW$7:$BW$25),IF($G617=$AU$6,LOOKUP($Z617,$AF$7:$AF$25,$AU$7:$AU$25),IF($G617=$AV$6,LOOKUP($Z617,$AF$7:$AF$25,$AV$7:$AV$25),IF($G617=$AK$6,LOOKUP($Z617,$AF$7:$AF$25,$AK$7:$AK$25),IF($G617=$AL$6,LOOKUP($Z617,$AF$7:$AF$25,$AL$7:$AL$25),IF($G617=$AM$6,LOOKUP($Z617,$AF$7:$AF$25,$AM$7:$AM$25),IF($G617=$BJ$6,$BJ$7,IF($G617=#REF!,#REF!,IF($G617=$AN$6,$AN$7,IF($G617=$AW$6,LOOKUP($Z617,$AF$7:$AF$25,$AW$7:$AW$25),IF($G617=$AX$6,LOOKUP($Z617,$AF$7:$AF$25,$AX$7:$AX$25),IF($G617=$BD$6,$BD$7,IF($G617=$AY$6,LOOKUP($Z617,$AF$7:$AF$25,$AY$7:$AY$25),IF($G617=$AZ$6,LOOKUP($Z617,$AF$7:$AF$25,$AZ$7:$AZ$25),IF($G617=$BL$6,$BL$7,IF($G617=$AP$6,LOOKUP($Z617,$AF$7:$AF$25,$AP$7:$AP$25),IF($G617=$BK$6,$BK$7,IF($G617=$CD$6,LOOKUP($Z617,$AF$7:$AF$25,$CD$7:$CD$25),IF($G617=$BE$6,$BE$7,IF($G617=$BF$6,$BF$7,IF($G617=$BG$6,$BG$7,IF($G617=$CE$6,"based on duration",IF($G617=$CF$6,LOOKUP($Z617,$AF$7:$AF$25,$CF$7:$CF$25),IF($G617=$CG$6,$CG$7,IF($G617=$CH$6,$CH$7,IF($G617=$CI$6,$CI$7,IF($G617=$BA$6,$BA$7,IF($G617=$BB$6,$BB$7,IF($G617=$BC$6,$BC$7,IF($G617=#REF!,#REF!,IF($G617=$CJ$6,$CJ$7,"TBD")))))))))))))))))))))))))))))))))))))))))))))</f>
        <v/>
      </c>
      <c r="AE617" s="121"/>
      <c r="AF617" s="8"/>
      <c r="AG617" s="13"/>
      <c r="AH617" s="13"/>
      <c r="AI617" s="13"/>
      <c r="AJ617" s="13"/>
      <c r="AO617" s="13"/>
      <c r="BR617" s="13"/>
      <c r="BS617" s="122"/>
      <c r="BT617" s="122"/>
      <c r="BX617" s="13"/>
      <c r="BY617" s="122"/>
      <c r="BZ617" s="122"/>
      <c r="CO617" s="136"/>
      <c r="CP617" s="137"/>
    </row>
    <row r="618" spans="1:94" s="123" customFormat="1" x14ac:dyDescent="0.25">
      <c r="A618" s="118"/>
      <c r="B618" s="118"/>
      <c r="C618" s="118"/>
      <c r="D618" s="118"/>
      <c r="E618" s="118"/>
      <c r="F618" s="118"/>
      <c r="G618" s="118"/>
      <c r="H618" s="118"/>
      <c r="I618" s="18"/>
      <c r="J618" s="18"/>
      <c r="K618" s="118"/>
      <c r="L618" s="151"/>
      <c r="M618" s="151"/>
      <c r="N618" s="119"/>
      <c r="O618" s="120" t="str">
        <f t="shared" si="167"/>
        <v/>
      </c>
      <c r="P618" s="119"/>
      <c r="Q618" s="15" t="str">
        <f t="shared" si="168"/>
        <v/>
      </c>
      <c r="R618" s="15" t="str">
        <f>IF('2014 Quote Calculator'!$AB618="-","-",IF('2014 Quote Calculator'!$AB618="","",IF(OR('2014 Quote Calculator'!$E618=$CF$6,'2014 Quote Calculator'!$E618=$CG$6,'2014 Quote Calculator'!$E618=$CH$6,'2014 Quote Calculator'!$E618=$CI$6),'2014 Quote Calculator'!$AB618,(1-$L618)*'2014 Quote Calculator'!$AB618)))</f>
        <v/>
      </c>
      <c r="S618" s="15" t="str">
        <f t="shared" si="157"/>
        <v/>
      </c>
      <c r="T618" s="15" t="str">
        <f>IF('2014 Quote Calculator'!$AB618="-","-",IF('2014 Quote Calculator'!$AB618="","",IF(OR('2014 Quote Calculator'!$G618=$CF$6,'2014 Quote Calculator'!$G618=$CG$6,'2014 Quote Calculator'!$G618=$CH$6,'2014 Quote Calculator'!$G618=$CI$6),'2014 Quote Calculator'!$AB618,(1-$L618)*'2014 Quote Calculator'!$AB618)))</f>
        <v/>
      </c>
      <c r="U618" s="15" t="str">
        <f t="shared" si="169"/>
        <v/>
      </c>
      <c r="V618" s="119"/>
      <c r="W618" s="18" t="str">
        <f t="shared" si="162"/>
        <v/>
      </c>
      <c r="X618" s="18" t="str">
        <f t="shared" si="158"/>
        <v/>
      </c>
      <c r="Y618" s="18"/>
      <c r="Z618" s="18"/>
      <c r="AA618" s="18" t="str">
        <f t="shared" si="166"/>
        <v/>
      </c>
      <c r="AB618" s="15" t="str">
        <f>IF($E618="","",IF($E618=$CL$6,"",IF($E618=$AG$6,LOOKUP($X618,$AF$7:$AF$25,$AG$7:$AG$25),IF($E618=$AH$6,LOOKUP($X618,$AF$7:$AF$25,$AH$7:$AH$25),IF($E618=$AI$6,LOOKUP($X618,$AF$7:$AF$25,$AI$7:$AI$25),IF($E618=$AJ$6,LOOKUP($X618,$AF$7:$AF$25,$AJ$7:$AJ$25),IF($E618=$BR$6,LOOKUP($X618,$AF$7:$AF$25,$BR$7:$BR$25),IF($E618=$BS$6,LOOKUP($X618,$AF$7:$AF$25,$BS$7:$BS$25),IF($E618=$BT$6,LOOKUP($X618,$AF$7:$AF$25,$BT$7:$BT$25),IF($E618=$BU$6,LOOKUP($X618,$AF$7:$AF$25,$BU$7:$BU$25),IF($E618=$BI$6,$BI$7,IF($E618=$AQ$6,LOOKUP($X618,$AF$7:$AF$25,$AQ$7:$AQ$25),IF($E618=$AR$6,LOOKUP($X618,$AF$7:$AF$25,$AR$7:$AR$25),IF($E618=$BV$6,LOOKUP($X618,$AF$7:$AF$25,$BV$7:$BV$25),IF($E618=$BW$6,LOOKUP($X618,$AF$7:$AF$25,$BW$7:$BW$25),IF($E618=$AU$6,LOOKUP($X618,$AF$7:$AF$25,$AU$7:$AU$25),IF($E618=$AV$6,LOOKUP($X618,$AF$7:$AF$25,$AV$7:$AV$25),IF($E618=$AK$6,LOOKUP($X618,$AF$7:$AF$25,$AK$7:$AK$25),IF($E618=$AL$6,LOOKUP($X618,$AF$7:$AF$25,$AL$7:$AL$25),IF($E618=$AM$6,LOOKUP($X618,$AF$7:$AF$25,$AM$7:$AM$25),IF($E618=$BJ$6,$BJ$7,IF($E618=#REF!,#REF!,IF($E618=$AN$6,$AN$7,IF($E618=$AW$6,LOOKUP($X618,$AF$7:$AF$25,$AW$7:$AW$25),IF($E618=$AX$6,LOOKUP($X618,$AF$7:$AF$25,$AX$7:$AX$25),IF($E618=$BD$6,$BD$7,IF($E618=$AY$6,LOOKUP($X618,$AF$7:$AF$25,$AY$7:$AY$25),IF($E618=$AZ$6,LOOKUP($X618,$AF$7:$AF$25,$AZ$7:$AZ$25),IF($E618=$BL$6,$BL$7,IF($E618=$AP$6,LOOKUP($X618,$AF$7:$AF$25,$AP$7:$AP$25),IF($E618=$BK$6,$BK$7,IF($E618=$CD$6,LOOKUP($X618,$AF$7:$AF$25,$CD$7:$CD$25),IF($E618=$BE$6,$BE$7,IF($E618=$BF$6,$BF$7,IF($E618=$BG$6,$BG$7,IF($E618=$CE$6,"based on duration",IF($E618=$CF$6,LOOKUP($X618,$AF$7:$AF$25,$CF$7:$CF$25),IF($E618=$CG$6,$CG$7,IF($E618=$CH$6,$CH$7,IF($E618=$CI$6,$CI$7,IF($E618=$BA$6,$BA$7,IF($E618=$BB$6,$BB$7,IF($E618=$BC$6,$BC$7,IF($E618=#REF!,#REF!,IF($E618=$CJ$6,$CJ$7,"TBD")))))))))))))))))))))))))))))))))))))))))))))</f>
        <v/>
      </c>
      <c r="AC618" s="15" t="str">
        <f t="shared" si="159"/>
        <v/>
      </c>
      <c r="AD618" s="15" t="str">
        <f>IF($G618="","",IF($G618=$CL$6,"",IF($G618=$AG$6,LOOKUP($Z618,$AF$7:$AF$25,$AG$7:$AG$25),IF($G618=$AH$6,LOOKUP($Z618,$AF$7:$AF$25,$AH$7:$AH$25),IF($G618=$AI$6,LOOKUP($Z618,$AF$7:$AF$25,$AI$7:$AI$25),IF($G618=$AJ$6,LOOKUP($Z618,$AF$7:$AF$25,$AJ$7:$AJ$25),IF($G618=$BR$6,LOOKUP($Z618,$AF$7:$AF$25,$BR$7:$BR$25),IF($G618=$BS$6,LOOKUP($Z618,$AF$7:$AF$25,$BS$7:$BS$25),IF($G618=$BT$6,LOOKUP($Z618,$AF$7:$AF$25,$BT$7:$BT$25),IF($G618=$BU$6,LOOKUP($Z618,$AF$7:$AF$25,$BU$7:$BU$25),IF($G618=$BI$6,$BI$7,IF($G618=$AQ$6,LOOKUP($Z618,$AF$7:$AF$25,$AQ$7:$AQ$25),IF($G618=$AR$6,LOOKUP($Z618,$AF$7:$AF$25,$AR$7:$AR$25),IF($G618=$BV$6,LOOKUP($Z618,$AF$7:$AF$25,$BV$7:$BV$25),IF($G618=$BW$6,LOOKUP($Z618,$AF$7:$AF$25,$BW$7:$BW$25),IF($G618=$AU$6,LOOKUP($Z618,$AF$7:$AF$25,$AU$7:$AU$25),IF($G618=$AV$6,LOOKUP($Z618,$AF$7:$AF$25,$AV$7:$AV$25),IF($G618=$AK$6,LOOKUP($Z618,$AF$7:$AF$25,$AK$7:$AK$25),IF($G618=$AL$6,LOOKUP($Z618,$AF$7:$AF$25,$AL$7:$AL$25),IF($G618=$AM$6,LOOKUP($Z618,$AF$7:$AF$25,$AM$7:$AM$25),IF($G618=$BJ$6,$BJ$7,IF($G618=#REF!,#REF!,IF($G618=$AN$6,$AN$7,IF($G618=$AW$6,LOOKUP($Z618,$AF$7:$AF$25,$AW$7:$AW$25),IF($G618=$AX$6,LOOKUP($Z618,$AF$7:$AF$25,$AX$7:$AX$25),IF($G618=$BD$6,$BD$7,IF($G618=$AY$6,LOOKUP($Z618,$AF$7:$AF$25,$AY$7:$AY$25),IF($G618=$AZ$6,LOOKUP($Z618,$AF$7:$AF$25,$AZ$7:$AZ$25),IF($G618=$BL$6,$BL$7,IF($G618=$AP$6,LOOKUP($Z618,$AF$7:$AF$25,$AP$7:$AP$25),IF($G618=$BK$6,$BK$7,IF($G618=$CD$6,LOOKUP($Z618,$AF$7:$AF$25,$CD$7:$CD$25),IF($G618=$BE$6,$BE$7,IF($G618=$BF$6,$BF$7,IF($G618=$BG$6,$BG$7,IF($G618=$CE$6,"based on duration",IF($G618=$CF$6,LOOKUP($Z618,$AF$7:$AF$25,$CF$7:$CF$25),IF($G618=$CG$6,$CG$7,IF($G618=$CH$6,$CH$7,IF($G618=$CI$6,$CI$7,IF($G618=$BA$6,$BA$7,IF($G618=$BB$6,$BB$7,IF($G618=$BC$6,$BC$7,IF($G618=#REF!,#REF!,IF($G618=$CJ$6,$CJ$7,"TBD")))))))))))))))))))))))))))))))))))))))))))))</f>
        <v/>
      </c>
      <c r="AE618" s="121"/>
      <c r="AF618" s="8"/>
      <c r="AG618" s="13"/>
      <c r="AH618" s="13"/>
      <c r="AI618" s="13"/>
      <c r="AJ618" s="13"/>
      <c r="AO618" s="13"/>
      <c r="BR618" s="13"/>
      <c r="BS618" s="122"/>
      <c r="BT618" s="122"/>
      <c r="BX618" s="13"/>
      <c r="BY618" s="122"/>
      <c r="BZ618" s="122"/>
      <c r="CO618" s="136"/>
      <c r="CP618" s="137"/>
    </row>
    <row r="619" spans="1:94" s="123" customFormat="1" x14ac:dyDescent="0.25">
      <c r="A619" s="118"/>
      <c r="B619" s="118"/>
      <c r="C619" s="118"/>
      <c r="D619" s="118"/>
      <c r="E619" s="118"/>
      <c r="F619" s="118"/>
      <c r="G619" s="118"/>
      <c r="H619" s="118"/>
      <c r="I619" s="18"/>
      <c r="J619" s="18"/>
      <c r="K619" s="118"/>
      <c r="L619" s="151"/>
      <c r="M619" s="151"/>
      <c r="N619" s="119"/>
      <c r="O619" s="120" t="str">
        <f t="shared" si="167"/>
        <v/>
      </c>
      <c r="P619" s="119"/>
      <c r="Q619" s="15" t="str">
        <f t="shared" si="168"/>
        <v/>
      </c>
      <c r="R619" s="15" t="str">
        <f>IF('2014 Quote Calculator'!$AB619="-","-",IF('2014 Quote Calculator'!$AB619="","",IF(OR('2014 Quote Calculator'!$E619=$CF$6,'2014 Quote Calculator'!$E619=$CG$6,'2014 Quote Calculator'!$E619=$CH$6,'2014 Quote Calculator'!$E619=$CI$6),'2014 Quote Calculator'!$AB619,(1-$L619)*'2014 Quote Calculator'!$AB619)))</f>
        <v/>
      </c>
      <c r="S619" s="15" t="str">
        <f t="shared" si="157"/>
        <v/>
      </c>
      <c r="T619" s="15" t="str">
        <f>IF('2014 Quote Calculator'!$AB619="-","-",IF('2014 Quote Calculator'!$AB619="","",IF(OR('2014 Quote Calculator'!$G619=$CF$6,'2014 Quote Calculator'!$G619=$CG$6,'2014 Quote Calculator'!$G619=$CH$6,'2014 Quote Calculator'!$G619=$CI$6),'2014 Quote Calculator'!$AB619,(1-$L619)*'2014 Quote Calculator'!$AB619)))</f>
        <v/>
      </c>
      <c r="U619" s="15" t="str">
        <f t="shared" si="169"/>
        <v/>
      </c>
      <c r="V619" s="119"/>
      <c r="W619" s="18" t="str">
        <f t="shared" si="162"/>
        <v/>
      </c>
      <c r="X619" s="18" t="str">
        <f t="shared" si="158"/>
        <v/>
      </c>
      <c r="Y619" s="18"/>
      <c r="Z619" s="18"/>
      <c r="AA619" s="18" t="str">
        <f t="shared" si="166"/>
        <v/>
      </c>
      <c r="AB619" s="15" t="str">
        <f>IF($E619="","",IF($E619=$CL$6,"",IF($E619=$AG$6,LOOKUP($X619,$AF$7:$AF$25,$AG$7:$AG$25),IF($E619=$AH$6,LOOKUP($X619,$AF$7:$AF$25,$AH$7:$AH$25),IF($E619=$AI$6,LOOKUP($X619,$AF$7:$AF$25,$AI$7:$AI$25),IF($E619=$AJ$6,LOOKUP($X619,$AF$7:$AF$25,$AJ$7:$AJ$25),IF($E619=$BR$6,LOOKUP($X619,$AF$7:$AF$25,$BR$7:$BR$25),IF($E619=$BS$6,LOOKUP($X619,$AF$7:$AF$25,$BS$7:$BS$25),IF($E619=$BT$6,LOOKUP($X619,$AF$7:$AF$25,$BT$7:$BT$25),IF($E619=$BU$6,LOOKUP($X619,$AF$7:$AF$25,$BU$7:$BU$25),IF($E619=$BI$6,$BI$7,IF($E619=$AQ$6,LOOKUP($X619,$AF$7:$AF$25,$AQ$7:$AQ$25),IF($E619=$AR$6,LOOKUP($X619,$AF$7:$AF$25,$AR$7:$AR$25),IF($E619=$BV$6,LOOKUP($X619,$AF$7:$AF$25,$BV$7:$BV$25),IF($E619=$BW$6,LOOKUP($X619,$AF$7:$AF$25,$BW$7:$BW$25),IF($E619=$AU$6,LOOKUP($X619,$AF$7:$AF$25,$AU$7:$AU$25),IF($E619=$AV$6,LOOKUP($X619,$AF$7:$AF$25,$AV$7:$AV$25),IF($E619=$AK$6,LOOKUP($X619,$AF$7:$AF$25,$AK$7:$AK$25),IF($E619=$AL$6,LOOKUP($X619,$AF$7:$AF$25,$AL$7:$AL$25),IF($E619=$AM$6,LOOKUP($X619,$AF$7:$AF$25,$AM$7:$AM$25),IF($E619=$BJ$6,$BJ$7,IF($E619=#REF!,#REF!,IF($E619=$AN$6,$AN$7,IF($E619=$AW$6,LOOKUP($X619,$AF$7:$AF$25,$AW$7:$AW$25),IF($E619=$AX$6,LOOKUP($X619,$AF$7:$AF$25,$AX$7:$AX$25),IF($E619=$BD$6,$BD$7,IF($E619=$AY$6,LOOKUP($X619,$AF$7:$AF$25,$AY$7:$AY$25),IF($E619=$AZ$6,LOOKUP($X619,$AF$7:$AF$25,$AZ$7:$AZ$25),IF($E619=$BL$6,$BL$7,IF($E619=$AP$6,LOOKUP($X619,$AF$7:$AF$25,$AP$7:$AP$25),IF($E619=$BK$6,$BK$7,IF($E619=$CD$6,LOOKUP($X619,$AF$7:$AF$25,$CD$7:$CD$25),IF($E619=$BE$6,$BE$7,IF($E619=$BF$6,$BF$7,IF($E619=$BG$6,$BG$7,IF($E619=$CE$6,"based on duration",IF($E619=$CF$6,LOOKUP($X619,$AF$7:$AF$25,$CF$7:$CF$25),IF($E619=$CG$6,$CG$7,IF($E619=$CH$6,$CH$7,IF($E619=$CI$6,$CI$7,IF($E619=$BA$6,$BA$7,IF($E619=$BB$6,$BB$7,IF($E619=$BC$6,$BC$7,IF($E619=#REF!,#REF!,IF($E619=$CJ$6,$CJ$7,"TBD")))))))))))))))))))))))))))))))))))))))))))))</f>
        <v/>
      </c>
      <c r="AC619" s="15" t="str">
        <f t="shared" si="159"/>
        <v/>
      </c>
      <c r="AD619" s="15" t="str">
        <f>IF($G619="","",IF($G619=$CL$6,"",IF($G619=$AG$6,LOOKUP($Z619,$AF$7:$AF$25,$AG$7:$AG$25),IF($G619=$AH$6,LOOKUP($Z619,$AF$7:$AF$25,$AH$7:$AH$25),IF($G619=$AI$6,LOOKUP($Z619,$AF$7:$AF$25,$AI$7:$AI$25),IF($G619=$AJ$6,LOOKUP($Z619,$AF$7:$AF$25,$AJ$7:$AJ$25),IF($G619=$BR$6,LOOKUP($Z619,$AF$7:$AF$25,$BR$7:$BR$25),IF($G619=$BS$6,LOOKUP($Z619,$AF$7:$AF$25,$BS$7:$BS$25),IF($G619=$BT$6,LOOKUP($Z619,$AF$7:$AF$25,$BT$7:$BT$25),IF($G619=$BU$6,LOOKUP($Z619,$AF$7:$AF$25,$BU$7:$BU$25),IF($G619=$BI$6,$BI$7,IF($G619=$AQ$6,LOOKUP($Z619,$AF$7:$AF$25,$AQ$7:$AQ$25),IF($G619=$AR$6,LOOKUP($Z619,$AF$7:$AF$25,$AR$7:$AR$25),IF($G619=$BV$6,LOOKUP($Z619,$AF$7:$AF$25,$BV$7:$BV$25),IF($G619=$BW$6,LOOKUP($Z619,$AF$7:$AF$25,$BW$7:$BW$25),IF($G619=$AU$6,LOOKUP($Z619,$AF$7:$AF$25,$AU$7:$AU$25),IF($G619=$AV$6,LOOKUP($Z619,$AF$7:$AF$25,$AV$7:$AV$25),IF($G619=$AK$6,LOOKUP($Z619,$AF$7:$AF$25,$AK$7:$AK$25),IF($G619=$AL$6,LOOKUP($Z619,$AF$7:$AF$25,$AL$7:$AL$25),IF($G619=$AM$6,LOOKUP($Z619,$AF$7:$AF$25,$AM$7:$AM$25),IF($G619=$BJ$6,$BJ$7,IF($G619=#REF!,#REF!,IF($G619=$AN$6,$AN$7,IF($G619=$AW$6,LOOKUP($Z619,$AF$7:$AF$25,$AW$7:$AW$25),IF($G619=$AX$6,LOOKUP($Z619,$AF$7:$AF$25,$AX$7:$AX$25),IF($G619=$BD$6,$BD$7,IF($G619=$AY$6,LOOKUP($Z619,$AF$7:$AF$25,$AY$7:$AY$25),IF($G619=$AZ$6,LOOKUP($Z619,$AF$7:$AF$25,$AZ$7:$AZ$25),IF($G619=$BL$6,$BL$7,IF($G619=$AP$6,LOOKUP($Z619,$AF$7:$AF$25,$AP$7:$AP$25),IF($G619=$BK$6,$BK$7,IF($G619=$CD$6,LOOKUP($Z619,$AF$7:$AF$25,$CD$7:$CD$25),IF($G619=$BE$6,$BE$7,IF($G619=$BF$6,$BF$7,IF($G619=$BG$6,$BG$7,IF($G619=$CE$6,"based on duration",IF($G619=$CF$6,LOOKUP($Z619,$AF$7:$AF$25,$CF$7:$CF$25),IF($G619=$CG$6,$CG$7,IF($G619=$CH$6,$CH$7,IF($G619=$CI$6,$CI$7,IF($G619=$BA$6,$BA$7,IF($G619=$BB$6,$BB$7,IF($G619=$BC$6,$BC$7,IF($G619=#REF!,#REF!,IF($G619=$CJ$6,$CJ$7,"TBD")))))))))))))))))))))))))))))))))))))))))))))</f>
        <v/>
      </c>
      <c r="AE619" s="121"/>
      <c r="AF619" s="8"/>
      <c r="AG619" s="13"/>
      <c r="AH619" s="13"/>
      <c r="AI619" s="13"/>
      <c r="AJ619" s="13"/>
      <c r="AO619" s="13"/>
      <c r="BR619" s="13"/>
      <c r="BS619" s="122"/>
      <c r="BT619" s="122"/>
      <c r="BX619" s="13"/>
      <c r="BY619" s="122"/>
      <c r="BZ619" s="122"/>
      <c r="CO619" s="136"/>
      <c r="CP619" s="137"/>
    </row>
    <row r="620" spans="1:94" s="123" customFormat="1" x14ac:dyDescent="0.25">
      <c r="A620" s="118"/>
      <c r="B620" s="118"/>
      <c r="C620" s="118"/>
      <c r="D620" s="118"/>
      <c r="E620" s="118"/>
      <c r="F620" s="118"/>
      <c r="G620" s="118"/>
      <c r="H620" s="118"/>
      <c r="I620" s="18"/>
      <c r="J620" s="18"/>
      <c r="K620" s="118"/>
      <c r="L620" s="151"/>
      <c r="M620" s="151"/>
      <c r="N620" s="119"/>
      <c r="O620" s="120" t="str">
        <f t="shared" si="167"/>
        <v/>
      </c>
      <c r="P620" s="119"/>
      <c r="Q620" s="15" t="str">
        <f t="shared" si="168"/>
        <v/>
      </c>
      <c r="R620" s="15" t="str">
        <f>IF('2014 Quote Calculator'!$AB620="-","-",IF('2014 Quote Calculator'!$AB620="","",IF(OR('2014 Quote Calculator'!$E620=$CF$6,'2014 Quote Calculator'!$E620=$CG$6,'2014 Quote Calculator'!$E620=$CH$6,'2014 Quote Calculator'!$E620=$CI$6),'2014 Quote Calculator'!$AB620,(1-$L620)*'2014 Quote Calculator'!$AB620)))</f>
        <v/>
      </c>
      <c r="S620" s="15" t="str">
        <f t="shared" si="157"/>
        <v/>
      </c>
      <c r="T620" s="15" t="str">
        <f>IF('2014 Quote Calculator'!$AB620="-","-",IF('2014 Quote Calculator'!$AB620="","",IF(OR('2014 Quote Calculator'!$G620=$CF$6,'2014 Quote Calculator'!$G620=$CG$6,'2014 Quote Calculator'!$G620=$CH$6,'2014 Quote Calculator'!$G620=$CI$6),'2014 Quote Calculator'!$AB620,(1-$L620)*'2014 Quote Calculator'!$AB620)))</f>
        <v/>
      </c>
      <c r="U620" s="15" t="str">
        <f t="shared" si="169"/>
        <v/>
      </c>
      <c r="V620" s="119"/>
      <c r="W620" s="18" t="str">
        <f t="shared" si="162"/>
        <v/>
      </c>
      <c r="X620" s="18" t="str">
        <f t="shared" si="158"/>
        <v/>
      </c>
      <c r="Y620" s="18"/>
      <c r="Z620" s="18"/>
      <c r="AA620" s="18" t="str">
        <f t="shared" si="166"/>
        <v/>
      </c>
      <c r="AB620" s="15" t="str">
        <f>IF($E620="","",IF($E620=$CL$6,"",IF($E620=$AG$6,LOOKUP($X620,$AF$7:$AF$25,$AG$7:$AG$25),IF($E620=$AH$6,LOOKUP($X620,$AF$7:$AF$25,$AH$7:$AH$25),IF($E620=$AI$6,LOOKUP($X620,$AF$7:$AF$25,$AI$7:$AI$25),IF($E620=$AJ$6,LOOKUP($X620,$AF$7:$AF$25,$AJ$7:$AJ$25),IF($E620=$BR$6,LOOKUP($X620,$AF$7:$AF$25,$BR$7:$BR$25),IF($E620=$BS$6,LOOKUP($X620,$AF$7:$AF$25,$BS$7:$BS$25),IF($E620=$BT$6,LOOKUP($X620,$AF$7:$AF$25,$BT$7:$BT$25),IF($E620=$BU$6,LOOKUP($X620,$AF$7:$AF$25,$BU$7:$BU$25),IF($E620=$BI$6,$BI$7,IF($E620=$AQ$6,LOOKUP($X620,$AF$7:$AF$25,$AQ$7:$AQ$25),IF($E620=$AR$6,LOOKUP($X620,$AF$7:$AF$25,$AR$7:$AR$25),IF($E620=$BV$6,LOOKUP($X620,$AF$7:$AF$25,$BV$7:$BV$25),IF($E620=$BW$6,LOOKUP($X620,$AF$7:$AF$25,$BW$7:$BW$25),IF($E620=$AU$6,LOOKUP($X620,$AF$7:$AF$25,$AU$7:$AU$25),IF($E620=$AV$6,LOOKUP($X620,$AF$7:$AF$25,$AV$7:$AV$25),IF($E620=$AK$6,LOOKUP($X620,$AF$7:$AF$25,$AK$7:$AK$25),IF($E620=$AL$6,LOOKUP($X620,$AF$7:$AF$25,$AL$7:$AL$25),IF($E620=$AM$6,LOOKUP($X620,$AF$7:$AF$25,$AM$7:$AM$25),IF($E620=$BJ$6,$BJ$7,IF($E620=#REF!,#REF!,IF($E620=$AN$6,$AN$7,IF($E620=$AW$6,LOOKUP($X620,$AF$7:$AF$25,$AW$7:$AW$25),IF($E620=$AX$6,LOOKUP($X620,$AF$7:$AF$25,$AX$7:$AX$25),IF($E620=$BD$6,$BD$7,IF($E620=$AY$6,LOOKUP($X620,$AF$7:$AF$25,$AY$7:$AY$25),IF($E620=$AZ$6,LOOKUP($X620,$AF$7:$AF$25,$AZ$7:$AZ$25),IF($E620=$BL$6,$BL$7,IF($E620=$AP$6,LOOKUP($X620,$AF$7:$AF$25,$AP$7:$AP$25),IF($E620=$BK$6,$BK$7,IF($E620=$CD$6,LOOKUP($X620,$AF$7:$AF$25,$CD$7:$CD$25),IF($E620=$BE$6,$BE$7,IF($E620=$BF$6,$BF$7,IF($E620=$BG$6,$BG$7,IF($E620=$CE$6,"based on duration",IF($E620=$CF$6,LOOKUP($X620,$AF$7:$AF$25,$CF$7:$CF$25),IF($E620=$CG$6,$CG$7,IF($E620=$CH$6,$CH$7,IF($E620=$CI$6,$CI$7,IF($E620=$BA$6,$BA$7,IF($E620=$BB$6,$BB$7,IF($E620=$BC$6,$BC$7,IF($E620=#REF!,#REF!,IF($E620=$CJ$6,$CJ$7,"TBD")))))))))))))))))))))))))))))))))))))))))))))</f>
        <v/>
      </c>
      <c r="AC620" s="15" t="str">
        <f t="shared" si="159"/>
        <v/>
      </c>
      <c r="AD620" s="15" t="str">
        <f>IF($G620="","",IF($G620=$CL$6,"",IF($G620=$AG$6,LOOKUP($Z620,$AF$7:$AF$25,$AG$7:$AG$25),IF($G620=$AH$6,LOOKUP($Z620,$AF$7:$AF$25,$AH$7:$AH$25),IF($G620=$AI$6,LOOKUP($Z620,$AF$7:$AF$25,$AI$7:$AI$25),IF($G620=$AJ$6,LOOKUP($Z620,$AF$7:$AF$25,$AJ$7:$AJ$25),IF($G620=$BR$6,LOOKUP($Z620,$AF$7:$AF$25,$BR$7:$BR$25),IF($G620=$BS$6,LOOKUP($Z620,$AF$7:$AF$25,$BS$7:$BS$25),IF($G620=$BT$6,LOOKUP($Z620,$AF$7:$AF$25,$BT$7:$BT$25),IF($G620=$BU$6,LOOKUP($Z620,$AF$7:$AF$25,$BU$7:$BU$25),IF($G620=$BI$6,$BI$7,IF($G620=$AQ$6,LOOKUP($Z620,$AF$7:$AF$25,$AQ$7:$AQ$25),IF($G620=$AR$6,LOOKUP($Z620,$AF$7:$AF$25,$AR$7:$AR$25),IF($G620=$BV$6,LOOKUP($Z620,$AF$7:$AF$25,$BV$7:$BV$25),IF($G620=$BW$6,LOOKUP($Z620,$AF$7:$AF$25,$BW$7:$BW$25),IF($G620=$AU$6,LOOKUP($Z620,$AF$7:$AF$25,$AU$7:$AU$25),IF($G620=$AV$6,LOOKUP($Z620,$AF$7:$AF$25,$AV$7:$AV$25),IF($G620=$AK$6,LOOKUP($Z620,$AF$7:$AF$25,$AK$7:$AK$25),IF($G620=$AL$6,LOOKUP($Z620,$AF$7:$AF$25,$AL$7:$AL$25),IF($G620=$AM$6,LOOKUP($Z620,$AF$7:$AF$25,$AM$7:$AM$25),IF($G620=$BJ$6,$BJ$7,IF($G620=#REF!,#REF!,IF($G620=$AN$6,$AN$7,IF($G620=$AW$6,LOOKUP($Z620,$AF$7:$AF$25,$AW$7:$AW$25),IF($G620=$AX$6,LOOKUP($Z620,$AF$7:$AF$25,$AX$7:$AX$25),IF($G620=$BD$6,$BD$7,IF($G620=$AY$6,LOOKUP($Z620,$AF$7:$AF$25,$AY$7:$AY$25),IF($G620=$AZ$6,LOOKUP($Z620,$AF$7:$AF$25,$AZ$7:$AZ$25),IF($G620=$BL$6,$BL$7,IF($G620=$AP$6,LOOKUP($Z620,$AF$7:$AF$25,$AP$7:$AP$25),IF($G620=$BK$6,$BK$7,IF($G620=$CD$6,LOOKUP($Z620,$AF$7:$AF$25,$CD$7:$CD$25),IF($G620=$BE$6,$BE$7,IF($G620=$BF$6,$BF$7,IF($G620=$BG$6,$BG$7,IF($G620=$CE$6,"based on duration",IF($G620=$CF$6,LOOKUP($Z620,$AF$7:$AF$25,$CF$7:$CF$25),IF($G620=$CG$6,$CG$7,IF($G620=$CH$6,$CH$7,IF($G620=$CI$6,$CI$7,IF($G620=$BA$6,$BA$7,IF($G620=$BB$6,$BB$7,IF($G620=$BC$6,$BC$7,IF($G620=#REF!,#REF!,IF($G620=$CJ$6,$CJ$7,"TBD")))))))))))))))))))))))))))))))))))))))))))))</f>
        <v/>
      </c>
      <c r="AE620" s="121"/>
      <c r="AF620" s="8"/>
      <c r="AG620" s="13"/>
      <c r="AH620" s="13"/>
      <c r="AI620" s="13"/>
      <c r="AJ620" s="13"/>
      <c r="AO620" s="13"/>
      <c r="BR620" s="13"/>
      <c r="BS620" s="122"/>
      <c r="BT620" s="122"/>
      <c r="BX620" s="13"/>
      <c r="BY620" s="122"/>
      <c r="BZ620" s="122"/>
      <c r="CO620" s="136"/>
      <c r="CP620" s="137"/>
    </row>
    <row r="621" spans="1:94" s="123" customFormat="1" x14ac:dyDescent="0.25">
      <c r="A621" s="118"/>
      <c r="B621" s="118"/>
      <c r="C621" s="118"/>
      <c r="D621" s="118"/>
      <c r="E621" s="118"/>
      <c r="F621" s="118"/>
      <c r="G621" s="118"/>
      <c r="H621" s="118"/>
      <c r="I621" s="18"/>
      <c r="J621" s="18"/>
      <c r="K621" s="118"/>
      <c r="L621" s="151"/>
      <c r="M621" s="151"/>
      <c r="N621" s="119"/>
      <c r="O621" s="120" t="str">
        <f t="shared" si="167"/>
        <v/>
      </c>
      <c r="P621" s="119"/>
      <c r="Q621" s="15" t="str">
        <f t="shared" si="168"/>
        <v/>
      </c>
      <c r="R621" s="15" t="str">
        <f>IF('2014 Quote Calculator'!$AB621="-","-",IF('2014 Quote Calculator'!$AB621="","",IF(OR('2014 Quote Calculator'!$E621=$CF$6,'2014 Quote Calculator'!$E621=$CG$6,'2014 Quote Calculator'!$E621=$CH$6,'2014 Quote Calculator'!$E621=$CI$6),'2014 Quote Calculator'!$AB621,(1-$L621)*'2014 Quote Calculator'!$AB621)))</f>
        <v/>
      </c>
      <c r="S621" s="15" t="str">
        <f t="shared" si="157"/>
        <v/>
      </c>
      <c r="T621" s="15" t="str">
        <f>IF('2014 Quote Calculator'!$AB621="-","-",IF('2014 Quote Calculator'!$AB621="","",IF(OR('2014 Quote Calculator'!$G621=$CF$6,'2014 Quote Calculator'!$G621=$CG$6,'2014 Quote Calculator'!$G621=$CH$6,'2014 Quote Calculator'!$G621=$CI$6),'2014 Quote Calculator'!$AB621,(1-$L621)*'2014 Quote Calculator'!$AB621)))</f>
        <v/>
      </c>
      <c r="U621" s="15" t="str">
        <f t="shared" si="169"/>
        <v/>
      </c>
      <c r="V621" s="119"/>
      <c r="W621" s="18" t="str">
        <f t="shared" si="162"/>
        <v/>
      </c>
      <c r="X621" s="18" t="str">
        <f t="shared" si="158"/>
        <v/>
      </c>
      <c r="Y621" s="18"/>
      <c r="Z621" s="18"/>
      <c r="AA621" s="18" t="str">
        <f t="shared" si="166"/>
        <v/>
      </c>
      <c r="AB621" s="15" t="str">
        <f>IF($E621="","",IF($E621=$CL$6,"",IF($E621=$AG$6,LOOKUP($X621,$AF$7:$AF$25,$AG$7:$AG$25),IF($E621=$AH$6,LOOKUP($X621,$AF$7:$AF$25,$AH$7:$AH$25),IF($E621=$AI$6,LOOKUP($X621,$AF$7:$AF$25,$AI$7:$AI$25),IF($E621=$AJ$6,LOOKUP($X621,$AF$7:$AF$25,$AJ$7:$AJ$25),IF($E621=$BR$6,LOOKUP($X621,$AF$7:$AF$25,$BR$7:$BR$25),IF($E621=$BS$6,LOOKUP($X621,$AF$7:$AF$25,$BS$7:$BS$25),IF($E621=$BT$6,LOOKUP($X621,$AF$7:$AF$25,$BT$7:$BT$25),IF($E621=$BU$6,LOOKUP($X621,$AF$7:$AF$25,$BU$7:$BU$25),IF($E621=$BI$6,$BI$7,IF($E621=$AQ$6,LOOKUP($X621,$AF$7:$AF$25,$AQ$7:$AQ$25),IF($E621=$AR$6,LOOKUP($X621,$AF$7:$AF$25,$AR$7:$AR$25),IF($E621=$BV$6,LOOKUP($X621,$AF$7:$AF$25,$BV$7:$BV$25),IF($E621=$BW$6,LOOKUP($X621,$AF$7:$AF$25,$BW$7:$BW$25),IF($E621=$AU$6,LOOKUP($X621,$AF$7:$AF$25,$AU$7:$AU$25),IF($E621=$AV$6,LOOKUP($X621,$AF$7:$AF$25,$AV$7:$AV$25),IF($E621=$AK$6,LOOKUP($X621,$AF$7:$AF$25,$AK$7:$AK$25),IF($E621=$AL$6,LOOKUP($X621,$AF$7:$AF$25,$AL$7:$AL$25),IF($E621=$AM$6,LOOKUP($X621,$AF$7:$AF$25,$AM$7:$AM$25),IF($E621=$BJ$6,$BJ$7,IF($E621=#REF!,#REF!,IF($E621=$AN$6,$AN$7,IF($E621=$AW$6,LOOKUP($X621,$AF$7:$AF$25,$AW$7:$AW$25),IF($E621=$AX$6,LOOKUP($X621,$AF$7:$AF$25,$AX$7:$AX$25),IF($E621=$BD$6,$BD$7,IF($E621=$AY$6,LOOKUP($X621,$AF$7:$AF$25,$AY$7:$AY$25),IF($E621=$AZ$6,LOOKUP($X621,$AF$7:$AF$25,$AZ$7:$AZ$25),IF($E621=$BL$6,$BL$7,IF($E621=$AP$6,LOOKUP($X621,$AF$7:$AF$25,$AP$7:$AP$25),IF($E621=$BK$6,$BK$7,IF($E621=$CD$6,LOOKUP($X621,$AF$7:$AF$25,$CD$7:$CD$25),IF($E621=$BE$6,$BE$7,IF($E621=$BF$6,$BF$7,IF($E621=$BG$6,$BG$7,IF($E621=$CE$6,"based on duration",IF($E621=$CF$6,LOOKUP($X621,$AF$7:$AF$25,$CF$7:$CF$25),IF($E621=$CG$6,$CG$7,IF($E621=$CH$6,$CH$7,IF($E621=$CI$6,$CI$7,IF($E621=$BA$6,$BA$7,IF($E621=$BB$6,$BB$7,IF($E621=$BC$6,$BC$7,IF($E621=#REF!,#REF!,IF($E621=$CJ$6,$CJ$7,"TBD")))))))))))))))))))))))))))))))))))))))))))))</f>
        <v/>
      </c>
      <c r="AC621" s="15" t="str">
        <f t="shared" si="159"/>
        <v/>
      </c>
      <c r="AD621" s="15" t="str">
        <f>IF($G621="","",IF($G621=$CL$6,"",IF($G621=$AG$6,LOOKUP($Z621,$AF$7:$AF$25,$AG$7:$AG$25),IF($G621=$AH$6,LOOKUP($Z621,$AF$7:$AF$25,$AH$7:$AH$25),IF($G621=$AI$6,LOOKUP($Z621,$AF$7:$AF$25,$AI$7:$AI$25),IF($G621=$AJ$6,LOOKUP($Z621,$AF$7:$AF$25,$AJ$7:$AJ$25),IF($G621=$BR$6,LOOKUP($Z621,$AF$7:$AF$25,$BR$7:$BR$25),IF($G621=$BS$6,LOOKUP($Z621,$AF$7:$AF$25,$BS$7:$BS$25),IF($G621=$BT$6,LOOKUP($Z621,$AF$7:$AF$25,$BT$7:$BT$25),IF($G621=$BU$6,LOOKUP($Z621,$AF$7:$AF$25,$BU$7:$BU$25),IF($G621=$BI$6,$BI$7,IF($G621=$AQ$6,LOOKUP($Z621,$AF$7:$AF$25,$AQ$7:$AQ$25),IF($G621=$AR$6,LOOKUP($Z621,$AF$7:$AF$25,$AR$7:$AR$25),IF($G621=$BV$6,LOOKUP($Z621,$AF$7:$AF$25,$BV$7:$BV$25),IF($G621=$BW$6,LOOKUP($Z621,$AF$7:$AF$25,$BW$7:$BW$25),IF($G621=$AU$6,LOOKUP($Z621,$AF$7:$AF$25,$AU$7:$AU$25),IF($G621=$AV$6,LOOKUP($Z621,$AF$7:$AF$25,$AV$7:$AV$25),IF($G621=$AK$6,LOOKUP($Z621,$AF$7:$AF$25,$AK$7:$AK$25),IF($G621=$AL$6,LOOKUP($Z621,$AF$7:$AF$25,$AL$7:$AL$25),IF($G621=$AM$6,LOOKUP($Z621,$AF$7:$AF$25,$AM$7:$AM$25),IF($G621=$BJ$6,$BJ$7,IF($G621=#REF!,#REF!,IF($G621=$AN$6,$AN$7,IF($G621=$AW$6,LOOKUP($Z621,$AF$7:$AF$25,$AW$7:$AW$25),IF($G621=$AX$6,LOOKUP($Z621,$AF$7:$AF$25,$AX$7:$AX$25),IF($G621=$BD$6,$BD$7,IF($G621=$AY$6,LOOKUP($Z621,$AF$7:$AF$25,$AY$7:$AY$25),IF($G621=$AZ$6,LOOKUP($Z621,$AF$7:$AF$25,$AZ$7:$AZ$25),IF($G621=$BL$6,$BL$7,IF($G621=$AP$6,LOOKUP($Z621,$AF$7:$AF$25,$AP$7:$AP$25),IF($G621=$BK$6,$BK$7,IF($G621=$CD$6,LOOKUP($Z621,$AF$7:$AF$25,$CD$7:$CD$25),IF($G621=$BE$6,$BE$7,IF($G621=$BF$6,$BF$7,IF($G621=$BG$6,$BG$7,IF($G621=$CE$6,"based on duration",IF($G621=$CF$6,LOOKUP($Z621,$AF$7:$AF$25,$CF$7:$CF$25),IF($G621=$CG$6,$CG$7,IF($G621=$CH$6,$CH$7,IF($G621=$CI$6,$CI$7,IF($G621=$BA$6,$BA$7,IF($G621=$BB$6,$BB$7,IF($G621=$BC$6,$BC$7,IF($G621=#REF!,#REF!,IF($G621=$CJ$6,$CJ$7,"TBD")))))))))))))))))))))))))))))))))))))))))))))</f>
        <v/>
      </c>
      <c r="AE621" s="121"/>
      <c r="AF621" s="8"/>
      <c r="AG621" s="13"/>
      <c r="AH621" s="13"/>
      <c r="AI621" s="13"/>
      <c r="AJ621" s="13"/>
      <c r="AO621" s="13"/>
      <c r="BR621" s="13"/>
      <c r="BS621" s="122"/>
      <c r="BT621" s="122"/>
      <c r="BX621" s="13"/>
      <c r="BY621" s="122"/>
      <c r="BZ621" s="122"/>
      <c r="CO621" s="136"/>
      <c r="CP621" s="137"/>
    </row>
    <row r="622" spans="1:94" s="123" customFormat="1" x14ac:dyDescent="0.25">
      <c r="A622" s="118"/>
      <c r="B622" s="118"/>
      <c r="C622" s="118"/>
      <c r="D622" s="118"/>
      <c r="E622" s="118"/>
      <c r="F622" s="118"/>
      <c r="G622" s="118"/>
      <c r="H622" s="118"/>
      <c r="I622" s="18"/>
      <c r="J622" s="18"/>
      <c r="K622" s="118"/>
      <c r="L622" s="151"/>
      <c r="M622" s="151"/>
      <c r="N622" s="119"/>
      <c r="O622" s="120" t="str">
        <f t="shared" si="167"/>
        <v/>
      </c>
      <c r="P622" s="119"/>
      <c r="Q622" s="15" t="str">
        <f t="shared" si="168"/>
        <v/>
      </c>
      <c r="R622" s="15" t="str">
        <f>IF('2014 Quote Calculator'!$AB622="-","-",IF('2014 Quote Calculator'!$AB622="","",IF(OR('2014 Quote Calculator'!$E622=$CF$6,'2014 Quote Calculator'!$E622=$CG$6,'2014 Quote Calculator'!$E622=$CH$6,'2014 Quote Calculator'!$E622=$CI$6),'2014 Quote Calculator'!$AB622,(1-$L622)*'2014 Quote Calculator'!$AB622)))</f>
        <v/>
      </c>
      <c r="S622" s="15" t="str">
        <f t="shared" si="157"/>
        <v/>
      </c>
      <c r="T622" s="15" t="str">
        <f>IF('2014 Quote Calculator'!$AB622="-","-",IF('2014 Quote Calculator'!$AB622="","",IF(OR('2014 Quote Calculator'!$G622=$CF$6,'2014 Quote Calculator'!$G622=$CG$6,'2014 Quote Calculator'!$G622=$CH$6,'2014 Quote Calculator'!$G622=$CI$6),'2014 Quote Calculator'!$AB622,(1-$L622)*'2014 Quote Calculator'!$AB622)))</f>
        <v/>
      </c>
      <c r="U622" s="15" t="str">
        <f t="shared" si="169"/>
        <v/>
      </c>
      <c r="V622" s="119"/>
      <c r="W622" s="18" t="str">
        <f t="shared" si="162"/>
        <v/>
      </c>
      <c r="X622" s="18" t="str">
        <f t="shared" si="158"/>
        <v/>
      </c>
      <c r="Y622" s="18"/>
      <c r="Z622" s="18"/>
      <c r="AA622" s="18" t="str">
        <f t="shared" si="166"/>
        <v/>
      </c>
      <c r="AB622" s="15" t="str">
        <f>IF($E622="","",IF($E622=$CL$6,"",IF($E622=$AG$6,LOOKUP($X622,$AF$7:$AF$25,$AG$7:$AG$25),IF($E622=$AH$6,LOOKUP($X622,$AF$7:$AF$25,$AH$7:$AH$25),IF($E622=$AI$6,LOOKUP($X622,$AF$7:$AF$25,$AI$7:$AI$25),IF($E622=$AJ$6,LOOKUP($X622,$AF$7:$AF$25,$AJ$7:$AJ$25),IF($E622=$BR$6,LOOKUP($X622,$AF$7:$AF$25,$BR$7:$BR$25),IF($E622=$BS$6,LOOKUP($X622,$AF$7:$AF$25,$BS$7:$BS$25),IF($E622=$BT$6,LOOKUP($X622,$AF$7:$AF$25,$BT$7:$BT$25),IF($E622=$BU$6,LOOKUP($X622,$AF$7:$AF$25,$BU$7:$BU$25),IF($E622=$BI$6,$BI$7,IF($E622=$AQ$6,LOOKUP($X622,$AF$7:$AF$25,$AQ$7:$AQ$25),IF($E622=$AR$6,LOOKUP($X622,$AF$7:$AF$25,$AR$7:$AR$25),IF($E622=$BV$6,LOOKUP($X622,$AF$7:$AF$25,$BV$7:$BV$25),IF($E622=$BW$6,LOOKUP($X622,$AF$7:$AF$25,$BW$7:$BW$25),IF($E622=$AU$6,LOOKUP($X622,$AF$7:$AF$25,$AU$7:$AU$25),IF($E622=$AV$6,LOOKUP($X622,$AF$7:$AF$25,$AV$7:$AV$25),IF($E622=$AK$6,LOOKUP($X622,$AF$7:$AF$25,$AK$7:$AK$25),IF($E622=$AL$6,LOOKUP($X622,$AF$7:$AF$25,$AL$7:$AL$25),IF($E622=$AM$6,LOOKUP($X622,$AF$7:$AF$25,$AM$7:$AM$25),IF($E622=$BJ$6,$BJ$7,IF($E622=#REF!,#REF!,IF($E622=$AN$6,$AN$7,IF($E622=$AW$6,LOOKUP($X622,$AF$7:$AF$25,$AW$7:$AW$25),IF($E622=$AX$6,LOOKUP($X622,$AF$7:$AF$25,$AX$7:$AX$25),IF($E622=$BD$6,$BD$7,IF($E622=$AY$6,LOOKUP($X622,$AF$7:$AF$25,$AY$7:$AY$25),IF($E622=$AZ$6,LOOKUP($X622,$AF$7:$AF$25,$AZ$7:$AZ$25),IF($E622=$BL$6,$BL$7,IF($E622=$AP$6,LOOKUP($X622,$AF$7:$AF$25,$AP$7:$AP$25),IF($E622=$BK$6,$BK$7,IF($E622=$CD$6,LOOKUP($X622,$AF$7:$AF$25,$CD$7:$CD$25),IF($E622=$BE$6,$BE$7,IF($E622=$BF$6,$BF$7,IF($E622=$BG$6,$BG$7,IF($E622=$CE$6,"based on duration",IF($E622=$CF$6,LOOKUP($X622,$AF$7:$AF$25,$CF$7:$CF$25),IF($E622=$CG$6,$CG$7,IF($E622=$CH$6,$CH$7,IF($E622=$CI$6,$CI$7,IF($E622=$BA$6,$BA$7,IF($E622=$BB$6,$BB$7,IF($E622=$BC$6,$BC$7,IF($E622=#REF!,#REF!,IF($E622=$CJ$6,$CJ$7,"TBD")))))))))))))))))))))))))))))))))))))))))))))</f>
        <v/>
      </c>
      <c r="AC622" s="15" t="str">
        <f t="shared" si="159"/>
        <v/>
      </c>
      <c r="AD622" s="15" t="str">
        <f>IF($G622="","",IF($G622=$CL$6,"",IF($G622=$AG$6,LOOKUP($Z622,$AF$7:$AF$25,$AG$7:$AG$25),IF($G622=$AH$6,LOOKUP($Z622,$AF$7:$AF$25,$AH$7:$AH$25),IF($G622=$AI$6,LOOKUP($Z622,$AF$7:$AF$25,$AI$7:$AI$25),IF($G622=$AJ$6,LOOKUP($Z622,$AF$7:$AF$25,$AJ$7:$AJ$25),IF($G622=$BR$6,LOOKUP($Z622,$AF$7:$AF$25,$BR$7:$BR$25),IF($G622=$BS$6,LOOKUP($Z622,$AF$7:$AF$25,$BS$7:$BS$25),IF($G622=$BT$6,LOOKUP($Z622,$AF$7:$AF$25,$BT$7:$BT$25),IF($G622=$BU$6,LOOKUP($Z622,$AF$7:$AF$25,$BU$7:$BU$25),IF($G622=$BI$6,$BI$7,IF($G622=$AQ$6,LOOKUP($Z622,$AF$7:$AF$25,$AQ$7:$AQ$25),IF($G622=$AR$6,LOOKUP($Z622,$AF$7:$AF$25,$AR$7:$AR$25),IF($G622=$BV$6,LOOKUP($Z622,$AF$7:$AF$25,$BV$7:$BV$25),IF($G622=$BW$6,LOOKUP($Z622,$AF$7:$AF$25,$BW$7:$BW$25),IF($G622=$AU$6,LOOKUP($Z622,$AF$7:$AF$25,$AU$7:$AU$25),IF($G622=$AV$6,LOOKUP($Z622,$AF$7:$AF$25,$AV$7:$AV$25),IF($G622=$AK$6,LOOKUP($Z622,$AF$7:$AF$25,$AK$7:$AK$25),IF($G622=$AL$6,LOOKUP($Z622,$AF$7:$AF$25,$AL$7:$AL$25),IF($G622=$AM$6,LOOKUP($Z622,$AF$7:$AF$25,$AM$7:$AM$25),IF($G622=$BJ$6,$BJ$7,IF($G622=#REF!,#REF!,IF($G622=$AN$6,$AN$7,IF($G622=$AW$6,LOOKUP($Z622,$AF$7:$AF$25,$AW$7:$AW$25),IF($G622=$AX$6,LOOKUP($Z622,$AF$7:$AF$25,$AX$7:$AX$25),IF($G622=$BD$6,$BD$7,IF($G622=$AY$6,LOOKUP($Z622,$AF$7:$AF$25,$AY$7:$AY$25),IF($G622=$AZ$6,LOOKUP($Z622,$AF$7:$AF$25,$AZ$7:$AZ$25),IF($G622=$BL$6,$BL$7,IF($G622=$AP$6,LOOKUP($Z622,$AF$7:$AF$25,$AP$7:$AP$25),IF($G622=$BK$6,$BK$7,IF($G622=$CD$6,LOOKUP($Z622,$AF$7:$AF$25,$CD$7:$CD$25),IF($G622=$BE$6,$BE$7,IF($G622=$BF$6,$BF$7,IF($G622=$BG$6,$BG$7,IF($G622=$CE$6,"based on duration",IF($G622=$CF$6,LOOKUP($Z622,$AF$7:$AF$25,$CF$7:$CF$25),IF($G622=$CG$6,$CG$7,IF($G622=$CH$6,$CH$7,IF($G622=$CI$6,$CI$7,IF($G622=$BA$6,$BA$7,IF($G622=$BB$6,$BB$7,IF($G622=$BC$6,$BC$7,IF($G622=#REF!,#REF!,IF($G622=$CJ$6,$CJ$7,"TBD")))))))))))))))))))))))))))))))))))))))))))))</f>
        <v/>
      </c>
      <c r="AE622" s="121"/>
      <c r="AF622" s="10"/>
      <c r="AG622" s="124"/>
      <c r="AH622" s="124"/>
      <c r="AI622" s="124"/>
      <c r="AJ622" s="124"/>
      <c r="AO622" s="124"/>
      <c r="BR622" s="124"/>
      <c r="BS622" s="125"/>
      <c r="BT622" s="125"/>
      <c r="BX622" s="124"/>
      <c r="BY622" s="125"/>
      <c r="BZ622" s="125"/>
      <c r="CO622" s="136"/>
      <c r="CP622" s="137"/>
    </row>
    <row r="623" spans="1:94" s="123" customFormat="1" x14ac:dyDescent="0.25">
      <c r="A623" s="118"/>
      <c r="B623" s="118"/>
      <c r="C623" s="118"/>
      <c r="D623" s="118"/>
      <c r="E623" s="118"/>
      <c r="F623" s="118"/>
      <c r="G623" s="118"/>
      <c r="H623" s="118"/>
      <c r="I623" s="18"/>
      <c r="J623" s="18"/>
      <c r="K623" s="118"/>
      <c r="L623" s="151"/>
      <c r="M623" s="151"/>
      <c r="N623" s="119"/>
      <c r="O623" s="120" t="str">
        <f t="shared" si="167"/>
        <v/>
      </c>
      <c r="P623" s="119"/>
      <c r="Q623" s="15" t="str">
        <f t="shared" si="168"/>
        <v/>
      </c>
      <c r="R623" s="15" t="str">
        <f>IF('2014 Quote Calculator'!$AB623="-","-",IF('2014 Quote Calculator'!$AB623="","",IF(OR('2014 Quote Calculator'!$E623=$CF$6,'2014 Quote Calculator'!$E623=$CG$6,'2014 Quote Calculator'!$E623=$CH$6,'2014 Quote Calculator'!$E623=$CI$6),'2014 Quote Calculator'!$AB623,(1-$L623)*'2014 Quote Calculator'!$AB623)))</f>
        <v/>
      </c>
      <c r="S623" s="15" t="str">
        <f t="shared" si="157"/>
        <v/>
      </c>
      <c r="T623" s="15" t="str">
        <f>IF('2014 Quote Calculator'!$AB623="-","-",IF('2014 Quote Calculator'!$AB623="","",IF(OR('2014 Quote Calculator'!$G623=$CF$6,'2014 Quote Calculator'!$G623=$CG$6,'2014 Quote Calculator'!$G623=$CH$6,'2014 Quote Calculator'!$G623=$CI$6),'2014 Quote Calculator'!$AB623,(1-$L623)*'2014 Quote Calculator'!$AB623)))</f>
        <v/>
      </c>
      <c r="U623" s="15" t="str">
        <f t="shared" si="169"/>
        <v/>
      </c>
      <c r="V623" s="119"/>
      <c r="W623" s="18" t="str">
        <f t="shared" si="162"/>
        <v/>
      </c>
      <c r="X623" s="18" t="str">
        <f t="shared" si="158"/>
        <v/>
      </c>
      <c r="Y623" s="18"/>
      <c r="Z623" s="18"/>
      <c r="AA623" s="18" t="str">
        <f t="shared" si="166"/>
        <v/>
      </c>
      <c r="AB623" s="15" t="str">
        <f>IF($E623="","",IF($E623=$CL$6,"",IF($E623=$AG$6,LOOKUP($X623,$AF$7:$AF$25,$AG$7:$AG$25),IF($E623=$AH$6,LOOKUP($X623,$AF$7:$AF$25,$AH$7:$AH$25),IF($E623=$AI$6,LOOKUP($X623,$AF$7:$AF$25,$AI$7:$AI$25),IF($E623=$AJ$6,LOOKUP($X623,$AF$7:$AF$25,$AJ$7:$AJ$25),IF($E623=$BR$6,LOOKUP($X623,$AF$7:$AF$25,$BR$7:$BR$25),IF($E623=$BS$6,LOOKUP($X623,$AF$7:$AF$25,$BS$7:$BS$25),IF($E623=$BT$6,LOOKUP($X623,$AF$7:$AF$25,$BT$7:$BT$25),IF($E623=$BU$6,LOOKUP($X623,$AF$7:$AF$25,$BU$7:$BU$25),IF($E623=$BI$6,$BI$7,IF($E623=$AQ$6,LOOKUP($X623,$AF$7:$AF$25,$AQ$7:$AQ$25),IF($E623=$AR$6,LOOKUP($X623,$AF$7:$AF$25,$AR$7:$AR$25),IF($E623=$BV$6,LOOKUP($X623,$AF$7:$AF$25,$BV$7:$BV$25),IF($E623=$BW$6,LOOKUP($X623,$AF$7:$AF$25,$BW$7:$BW$25),IF($E623=$AU$6,LOOKUP($X623,$AF$7:$AF$25,$AU$7:$AU$25),IF($E623=$AV$6,LOOKUP($X623,$AF$7:$AF$25,$AV$7:$AV$25),IF($E623=$AK$6,LOOKUP($X623,$AF$7:$AF$25,$AK$7:$AK$25),IF($E623=$AL$6,LOOKUP($X623,$AF$7:$AF$25,$AL$7:$AL$25),IF($E623=$AM$6,LOOKUP($X623,$AF$7:$AF$25,$AM$7:$AM$25),IF($E623=$BJ$6,$BJ$7,IF($E623=#REF!,#REF!,IF($E623=$AN$6,$AN$7,IF($E623=$AW$6,LOOKUP($X623,$AF$7:$AF$25,$AW$7:$AW$25),IF($E623=$AX$6,LOOKUP($X623,$AF$7:$AF$25,$AX$7:$AX$25),IF($E623=$BD$6,$BD$7,IF($E623=$AY$6,LOOKUP($X623,$AF$7:$AF$25,$AY$7:$AY$25),IF($E623=$AZ$6,LOOKUP($X623,$AF$7:$AF$25,$AZ$7:$AZ$25),IF($E623=$BL$6,$BL$7,IF($E623=$AP$6,LOOKUP($X623,$AF$7:$AF$25,$AP$7:$AP$25),IF($E623=$BK$6,$BK$7,IF($E623=$CD$6,LOOKUP($X623,$AF$7:$AF$25,$CD$7:$CD$25),IF($E623=$BE$6,$BE$7,IF($E623=$BF$6,$BF$7,IF($E623=$BG$6,$BG$7,IF($E623=$CE$6,"based on duration",IF($E623=$CF$6,LOOKUP($X623,$AF$7:$AF$25,$CF$7:$CF$25),IF($E623=$CG$6,$CG$7,IF($E623=$CH$6,$CH$7,IF($E623=$CI$6,$CI$7,IF($E623=$BA$6,$BA$7,IF($E623=$BB$6,$BB$7,IF($E623=$BC$6,$BC$7,IF($E623=#REF!,#REF!,IF($E623=$CJ$6,$CJ$7,"TBD")))))))))))))))))))))))))))))))))))))))))))))</f>
        <v/>
      </c>
      <c r="AC623" s="15" t="str">
        <f t="shared" si="159"/>
        <v/>
      </c>
      <c r="AD623" s="15" t="str">
        <f>IF($G623="","",IF($G623=$CL$6,"",IF($G623=$AG$6,LOOKUP($Z623,$AF$7:$AF$25,$AG$7:$AG$25),IF($G623=$AH$6,LOOKUP($Z623,$AF$7:$AF$25,$AH$7:$AH$25),IF($G623=$AI$6,LOOKUP($Z623,$AF$7:$AF$25,$AI$7:$AI$25),IF($G623=$AJ$6,LOOKUP($Z623,$AF$7:$AF$25,$AJ$7:$AJ$25),IF($G623=$BR$6,LOOKUP($Z623,$AF$7:$AF$25,$BR$7:$BR$25),IF($G623=$BS$6,LOOKUP($Z623,$AF$7:$AF$25,$BS$7:$BS$25),IF($G623=$BT$6,LOOKUP($Z623,$AF$7:$AF$25,$BT$7:$BT$25),IF($G623=$BU$6,LOOKUP($Z623,$AF$7:$AF$25,$BU$7:$BU$25),IF($G623=$BI$6,$BI$7,IF($G623=$AQ$6,LOOKUP($Z623,$AF$7:$AF$25,$AQ$7:$AQ$25),IF($G623=$AR$6,LOOKUP($Z623,$AF$7:$AF$25,$AR$7:$AR$25),IF($G623=$BV$6,LOOKUP($Z623,$AF$7:$AF$25,$BV$7:$BV$25),IF($G623=$BW$6,LOOKUP($Z623,$AF$7:$AF$25,$BW$7:$BW$25),IF($G623=$AU$6,LOOKUP($Z623,$AF$7:$AF$25,$AU$7:$AU$25),IF($G623=$AV$6,LOOKUP($Z623,$AF$7:$AF$25,$AV$7:$AV$25),IF($G623=$AK$6,LOOKUP($Z623,$AF$7:$AF$25,$AK$7:$AK$25),IF($G623=$AL$6,LOOKUP($Z623,$AF$7:$AF$25,$AL$7:$AL$25),IF($G623=$AM$6,LOOKUP($Z623,$AF$7:$AF$25,$AM$7:$AM$25),IF($G623=$BJ$6,$BJ$7,IF($G623=#REF!,#REF!,IF($G623=$AN$6,$AN$7,IF($G623=$AW$6,LOOKUP($Z623,$AF$7:$AF$25,$AW$7:$AW$25),IF($G623=$AX$6,LOOKUP($Z623,$AF$7:$AF$25,$AX$7:$AX$25),IF($G623=$BD$6,$BD$7,IF($G623=$AY$6,LOOKUP($Z623,$AF$7:$AF$25,$AY$7:$AY$25),IF($G623=$AZ$6,LOOKUP($Z623,$AF$7:$AF$25,$AZ$7:$AZ$25),IF($G623=$BL$6,$BL$7,IF($G623=$AP$6,LOOKUP($Z623,$AF$7:$AF$25,$AP$7:$AP$25),IF($G623=$BK$6,$BK$7,IF($G623=$CD$6,LOOKUP($Z623,$AF$7:$AF$25,$CD$7:$CD$25),IF($G623=$BE$6,$BE$7,IF($G623=$BF$6,$BF$7,IF($G623=$BG$6,$BG$7,IF($G623=$CE$6,"based on duration",IF($G623=$CF$6,LOOKUP($Z623,$AF$7:$AF$25,$CF$7:$CF$25),IF($G623=$CG$6,$CG$7,IF($G623=$CH$6,$CH$7,IF($G623=$CI$6,$CI$7,IF($G623=$BA$6,$BA$7,IF($G623=$BB$6,$BB$7,IF($G623=$BC$6,$BC$7,IF($G623=#REF!,#REF!,IF($G623=$CJ$6,$CJ$7,"TBD")))))))))))))))))))))))))))))))))))))))))))))</f>
        <v/>
      </c>
      <c r="AE623" s="121"/>
      <c r="AF623" s="10"/>
      <c r="AG623" s="124"/>
      <c r="AH623" s="124"/>
      <c r="AI623" s="124"/>
      <c r="AJ623" s="124"/>
      <c r="AO623" s="124"/>
      <c r="BR623" s="124"/>
      <c r="BS623" s="125"/>
      <c r="BT623" s="125"/>
      <c r="BX623" s="124"/>
      <c r="BY623" s="125"/>
      <c r="BZ623" s="125"/>
      <c r="CO623" s="136"/>
      <c r="CP623" s="137"/>
    </row>
    <row r="624" spans="1:94" s="123" customFormat="1" x14ac:dyDescent="0.25">
      <c r="A624" s="118"/>
      <c r="B624" s="118"/>
      <c r="C624" s="118"/>
      <c r="D624" s="118"/>
      <c r="E624" s="118"/>
      <c r="F624" s="118"/>
      <c r="G624" s="118"/>
      <c r="H624" s="118"/>
      <c r="I624" s="18"/>
      <c r="J624" s="18"/>
      <c r="K624" s="118"/>
      <c r="L624" s="151"/>
      <c r="M624" s="151"/>
      <c r="N624" s="119"/>
      <c r="O624" s="120" t="str">
        <f t="shared" si="167"/>
        <v/>
      </c>
      <c r="P624" s="119"/>
      <c r="Q624" s="15" t="str">
        <f t="shared" si="168"/>
        <v/>
      </c>
      <c r="R624" s="15" t="str">
        <f>IF('2014 Quote Calculator'!$AB624="-","-",IF('2014 Quote Calculator'!$AB624="","",IF(OR('2014 Quote Calculator'!$E624=$CF$6,'2014 Quote Calculator'!$E624=$CG$6,'2014 Quote Calculator'!$E624=$CH$6,'2014 Quote Calculator'!$E624=$CI$6),'2014 Quote Calculator'!$AB624,(1-$L624)*'2014 Quote Calculator'!$AB624)))</f>
        <v/>
      </c>
      <c r="S624" s="15" t="str">
        <f t="shared" si="157"/>
        <v/>
      </c>
      <c r="T624" s="15" t="str">
        <f>IF('2014 Quote Calculator'!$AB624="-","-",IF('2014 Quote Calculator'!$AB624="","",IF(OR('2014 Quote Calculator'!$G624=$CF$6,'2014 Quote Calculator'!$G624=$CG$6,'2014 Quote Calculator'!$G624=$CH$6,'2014 Quote Calculator'!$G624=$CI$6),'2014 Quote Calculator'!$AB624,(1-$L624)*'2014 Quote Calculator'!$AB624)))</f>
        <v/>
      </c>
      <c r="U624" s="15" t="str">
        <f t="shared" si="169"/>
        <v/>
      </c>
      <c r="V624" s="119"/>
      <c r="W624" s="18" t="str">
        <f t="shared" si="162"/>
        <v/>
      </c>
      <c r="X624" s="18" t="str">
        <f t="shared" si="158"/>
        <v/>
      </c>
      <c r="Y624" s="18"/>
      <c r="Z624" s="18"/>
      <c r="AA624" s="18" t="str">
        <f t="shared" si="166"/>
        <v/>
      </c>
      <c r="AB624" s="15" t="str">
        <f>IF($E624="","",IF($E624=$CL$6,"",IF($E624=$AG$6,LOOKUP($X624,$AF$7:$AF$25,$AG$7:$AG$25),IF($E624=$AH$6,LOOKUP($X624,$AF$7:$AF$25,$AH$7:$AH$25),IF($E624=$AI$6,LOOKUP($X624,$AF$7:$AF$25,$AI$7:$AI$25),IF($E624=$AJ$6,LOOKUP($X624,$AF$7:$AF$25,$AJ$7:$AJ$25),IF($E624=$BR$6,LOOKUP($X624,$AF$7:$AF$25,$BR$7:$BR$25),IF($E624=$BS$6,LOOKUP($X624,$AF$7:$AF$25,$BS$7:$BS$25),IF($E624=$BT$6,LOOKUP($X624,$AF$7:$AF$25,$BT$7:$BT$25),IF($E624=$BU$6,LOOKUP($X624,$AF$7:$AF$25,$BU$7:$BU$25),IF($E624=$BI$6,$BI$7,IF($E624=$AQ$6,LOOKUP($X624,$AF$7:$AF$25,$AQ$7:$AQ$25),IF($E624=$AR$6,LOOKUP($X624,$AF$7:$AF$25,$AR$7:$AR$25),IF($E624=$BV$6,LOOKUP($X624,$AF$7:$AF$25,$BV$7:$BV$25),IF($E624=$BW$6,LOOKUP($X624,$AF$7:$AF$25,$BW$7:$BW$25),IF($E624=$AU$6,LOOKUP($X624,$AF$7:$AF$25,$AU$7:$AU$25),IF($E624=$AV$6,LOOKUP($X624,$AF$7:$AF$25,$AV$7:$AV$25),IF($E624=$AK$6,LOOKUP($X624,$AF$7:$AF$25,$AK$7:$AK$25),IF($E624=$AL$6,LOOKUP($X624,$AF$7:$AF$25,$AL$7:$AL$25),IF($E624=$AM$6,LOOKUP($X624,$AF$7:$AF$25,$AM$7:$AM$25),IF($E624=$BJ$6,$BJ$7,IF($E624=#REF!,#REF!,IF($E624=$AN$6,$AN$7,IF($E624=$AW$6,LOOKUP($X624,$AF$7:$AF$25,$AW$7:$AW$25),IF($E624=$AX$6,LOOKUP($X624,$AF$7:$AF$25,$AX$7:$AX$25),IF($E624=$BD$6,$BD$7,IF($E624=$AY$6,LOOKUP($X624,$AF$7:$AF$25,$AY$7:$AY$25),IF($E624=$AZ$6,LOOKUP($X624,$AF$7:$AF$25,$AZ$7:$AZ$25),IF($E624=$BL$6,$BL$7,IF($E624=$AP$6,LOOKUP($X624,$AF$7:$AF$25,$AP$7:$AP$25),IF($E624=$BK$6,$BK$7,IF($E624=$CD$6,LOOKUP($X624,$AF$7:$AF$25,$CD$7:$CD$25),IF($E624=$BE$6,$BE$7,IF($E624=$BF$6,$BF$7,IF($E624=$BG$6,$BG$7,IF($E624=$CE$6,"based on duration",IF($E624=$CF$6,LOOKUP($X624,$AF$7:$AF$25,$CF$7:$CF$25),IF($E624=$CG$6,$CG$7,IF($E624=$CH$6,$CH$7,IF($E624=$CI$6,$CI$7,IF($E624=$BA$6,$BA$7,IF($E624=$BB$6,$BB$7,IF($E624=$BC$6,$BC$7,IF($E624=#REF!,#REF!,IF($E624=$CJ$6,$CJ$7,"TBD")))))))))))))))))))))))))))))))))))))))))))))</f>
        <v/>
      </c>
      <c r="AC624" s="15" t="str">
        <f t="shared" si="159"/>
        <v/>
      </c>
      <c r="AD624" s="15" t="str">
        <f>IF($G624="","",IF($G624=$CL$6,"",IF($G624=$AG$6,LOOKUP($Z624,$AF$7:$AF$25,$AG$7:$AG$25),IF($G624=$AH$6,LOOKUP($Z624,$AF$7:$AF$25,$AH$7:$AH$25),IF($G624=$AI$6,LOOKUP($Z624,$AF$7:$AF$25,$AI$7:$AI$25),IF($G624=$AJ$6,LOOKUP($Z624,$AF$7:$AF$25,$AJ$7:$AJ$25),IF($G624=$BR$6,LOOKUP($Z624,$AF$7:$AF$25,$BR$7:$BR$25),IF($G624=$BS$6,LOOKUP($Z624,$AF$7:$AF$25,$BS$7:$BS$25),IF($G624=$BT$6,LOOKUP($Z624,$AF$7:$AF$25,$BT$7:$BT$25),IF($G624=$BU$6,LOOKUP($Z624,$AF$7:$AF$25,$BU$7:$BU$25),IF($G624=$BI$6,$BI$7,IF($G624=$AQ$6,LOOKUP($Z624,$AF$7:$AF$25,$AQ$7:$AQ$25),IF($G624=$AR$6,LOOKUP($Z624,$AF$7:$AF$25,$AR$7:$AR$25),IF($G624=$BV$6,LOOKUP($Z624,$AF$7:$AF$25,$BV$7:$BV$25),IF($G624=$BW$6,LOOKUP($Z624,$AF$7:$AF$25,$BW$7:$BW$25),IF($G624=$AU$6,LOOKUP($Z624,$AF$7:$AF$25,$AU$7:$AU$25),IF($G624=$AV$6,LOOKUP($Z624,$AF$7:$AF$25,$AV$7:$AV$25),IF($G624=$AK$6,LOOKUP($Z624,$AF$7:$AF$25,$AK$7:$AK$25),IF($G624=$AL$6,LOOKUP($Z624,$AF$7:$AF$25,$AL$7:$AL$25),IF($G624=$AM$6,LOOKUP($Z624,$AF$7:$AF$25,$AM$7:$AM$25),IF($G624=$BJ$6,$BJ$7,IF($G624=#REF!,#REF!,IF($G624=$AN$6,$AN$7,IF($G624=$AW$6,LOOKUP($Z624,$AF$7:$AF$25,$AW$7:$AW$25),IF($G624=$AX$6,LOOKUP($Z624,$AF$7:$AF$25,$AX$7:$AX$25),IF($G624=$BD$6,$BD$7,IF($G624=$AY$6,LOOKUP($Z624,$AF$7:$AF$25,$AY$7:$AY$25),IF($G624=$AZ$6,LOOKUP($Z624,$AF$7:$AF$25,$AZ$7:$AZ$25),IF($G624=$BL$6,$BL$7,IF($G624=$AP$6,LOOKUP($Z624,$AF$7:$AF$25,$AP$7:$AP$25),IF($G624=$BK$6,$BK$7,IF($G624=$CD$6,LOOKUP($Z624,$AF$7:$AF$25,$CD$7:$CD$25),IF($G624=$BE$6,$BE$7,IF($G624=$BF$6,$BF$7,IF($G624=$BG$6,$BG$7,IF($G624=$CE$6,"based on duration",IF($G624=$CF$6,LOOKUP($Z624,$AF$7:$AF$25,$CF$7:$CF$25),IF($G624=$CG$6,$CG$7,IF($G624=$CH$6,$CH$7,IF($G624=$CI$6,$CI$7,IF($G624=$BA$6,$BA$7,IF($G624=$BB$6,$BB$7,IF($G624=$BC$6,$BC$7,IF($G624=#REF!,#REF!,IF($G624=$CJ$6,$CJ$7,"TBD")))))))))))))))))))))))))))))))))))))))))))))</f>
        <v/>
      </c>
      <c r="AE624" s="121"/>
      <c r="AF624" s="10"/>
      <c r="AG624" s="124"/>
      <c r="AH624" s="124"/>
      <c r="AI624" s="124"/>
      <c r="AJ624" s="124"/>
      <c r="AO624" s="124"/>
      <c r="BR624" s="124"/>
      <c r="BS624" s="125"/>
      <c r="BT624" s="125"/>
      <c r="BX624" s="124"/>
      <c r="BY624" s="125"/>
      <c r="BZ624" s="125"/>
      <c r="CO624" s="136"/>
      <c r="CP624" s="137"/>
    </row>
    <row r="625" spans="1:94" s="123" customFormat="1" x14ac:dyDescent="0.25">
      <c r="A625" s="118"/>
      <c r="B625" s="118"/>
      <c r="C625" s="118"/>
      <c r="D625" s="118"/>
      <c r="E625" s="118"/>
      <c r="F625" s="118"/>
      <c r="G625" s="118"/>
      <c r="H625" s="118"/>
      <c r="I625" s="18"/>
      <c r="J625" s="18"/>
      <c r="K625" s="118"/>
      <c r="L625" s="151"/>
      <c r="M625" s="151"/>
      <c r="N625" s="119"/>
      <c r="O625" s="120" t="str">
        <f t="shared" si="167"/>
        <v/>
      </c>
      <c r="P625" s="119"/>
      <c r="Q625" s="15" t="str">
        <f t="shared" si="168"/>
        <v/>
      </c>
      <c r="R625" s="15" t="str">
        <f>IF('2014 Quote Calculator'!$AB625="-","-",IF('2014 Quote Calculator'!$AB625="","",IF(OR('2014 Quote Calculator'!$E625=$CF$6,'2014 Quote Calculator'!$E625=$CG$6,'2014 Quote Calculator'!$E625=$CH$6,'2014 Quote Calculator'!$E625=$CI$6),'2014 Quote Calculator'!$AB625,(1-$L625)*'2014 Quote Calculator'!$AB625)))</f>
        <v/>
      </c>
      <c r="S625" s="15" t="str">
        <f t="shared" si="157"/>
        <v/>
      </c>
      <c r="T625" s="15" t="str">
        <f>IF('2014 Quote Calculator'!$AB625="-","-",IF('2014 Quote Calculator'!$AB625="","",IF(OR('2014 Quote Calculator'!$G625=$CF$6,'2014 Quote Calculator'!$G625=$CG$6,'2014 Quote Calculator'!$G625=$CH$6,'2014 Quote Calculator'!$G625=$CI$6),'2014 Quote Calculator'!$AB625,(1-$L625)*'2014 Quote Calculator'!$AB625)))</f>
        <v/>
      </c>
      <c r="U625" s="15" t="str">
        <f t="shared" si="169"/>
        <v/>
      </c>
      <c r="V625" s="119"/>
      <c r="W625" s="18" t="str">
        <f t="shared" si="162"/>
        <v/>
      </c>
      <c r="X625" s="18" t="str">
        <f t="shared" si="158"/>
        <v/>
      </c>
      <c r="Y625" s="18"/>
      <c r="Z625" s="18"/>
      <c r="AA625" s="18" t="str">
        <f t="shared" si="166"/>
        <v/>
      </c>
      <c r="AB625" s="15" t="str">
        <f>IF($E625="","",IF($E625=$CL$6,"",IF($E625=$AG$6,LOOKUP($X625,$AF$7:$AF$25,$AG$7:$AG$25),IF($E625=$AH$6,LOOKUP($X625,$AF$7:$AF$25,$AH$7:$AH$25),IF($E625=$AI$6,LOOKUP($X625,$AF$7:$AF$25,$AI$7:$AI$25),IF($E625=$AJ$6,LOOKUP($X625,$AF$7:$AF$25,$AJ$7:$AJ$25),IF($E625=$BR$6,LOOKUP($X625,$AF$7:$AF$25,$BR$7:$BR$25),IF($E625=$BS$6,LOOKUP($X625,$AF$7:$AF$25,$BS$7:$BS$25),IF($E625=$BT$6,LOOKUP($X625,$AF$7:$AF$25,$BT$7:$BT$25),IF($E625=$BU$6,LOOKUP($X625,$AF$7:$AF$25,$BU$7:$BU$25),IF($E625=$BI$6,$BI$7,IF($E625=$AQ$6,LOOKUP($X625,$AF$7:$AF$25,$AQ$7:$AQ$25),IF($E625=$AR$6,LOOKUP($X625,$AF$7:$AF$25,$AR$7:$AR$25),IF($E625=$BV$6,LOOKUP($X625,$AF$7:$AF$25,$BV$7:$BV$25),IF($E625=$BW$6,LOOKUP($X625,$AF$7:$AF$25,$BW$7:$BW$25),IF($E625=$AU$6,LOOKUP($X625,$AF$7:$AF$25,$AU$7:$AU$25),IF($E625=$AV$6,LOOKUP($X625,$AF$7:$AF$25,$AV$7:$AV$25),IF($E625=$AK$6,LOOKUP($X625,$AF$7:$AF$25,$AK$7:$AK$25),IF($E625=$AL$6,LOOKUP($X625,$AF$7:$AF$25,$AL$7:$AL$25),IF($E625=$AM$6,LOOKUP($X625,$AF$7:$AF$25,$AM$7:$AM$25),IF($E625=$BJ$6,$BJ$7,IF($E625=#REF!,#REF!,IF($E625=$AN$6,$AN$7,IF($E625=$AW$6,LOOKUP($X625,$AF$7:$AF$25,$AW$7:$AW$25),IF($E625=$AX$6,LOOKUP($X625,$AF$7:$AF$25,$AX$7:$AX$25),IF($E625=$BD$6,$BD$7,IF($E625=$AY$6,LOOKUP($X625,$AF$7:$AF$25,$AY$7:$AY$25),IF($E625=$AZ$6,LOOKUP($X625,$AF$7:$AF$25,$AZ$7:$AZ$25),IF($E625=$BL$6,$BL$7,IF($E625=$AP$6,LOOKUP($X625,$AF$7:$AF$25,$AP$7:$AP$25),IF($E625=$BK$6,$BK$7,IF($E625=$CD$6,LOOKUP($X625,$AF$7:$AF$25,$CD$7:$CD$25),IF($E625=$BE$6,$BE$7,IF($E625=$BF$6,$BF$7,IF($E625=$BG$6,$BG$7,IF($E625=$CE$6,"based on duration",IF($E625=$CF$6,LOOKUP($X625,$AF$7:$AF$25,$CF$7:$CF$25),IF($E625=$CG$6,$CG$7,IF($E625=$CH$6,$CH$7,IF($E625=$CI$6,$CI$7,IF($E625=$BA$6,$BA$7,IF($E625=$BB$6,$BB$7,IF($E625=$BC$6,$BC$7,IF($E625=#REF!,#REF!,IF($E625=$CJ$6,$CJ$7,"TBD")))))))))))))))))))))))))))))))))))))))))))))</f>
        <v/>
      </c>
      <c r="AC625" s="15" t="str">
        <f t="shared" si="159"/>
        <v/>
      </c>
      <c r="AD625" s="15" t="str">
        <f>IF($G625="","",IF($G625=$CL$6,"",IF($G625=$AG$6,LOOKUP($Z625,$AF$7:$AF$25,$AG$7:$AG$25),IF($G625=$AH$6,LOOKUP($Z625,$AF$7:$AF$25,$AH$7:$AH$25),IF($G625=$AI$6,LOOKUP($Z625,$AF$7:$AF$25,$AI$7:$AI$25),IF($G625=$AJ$6,LOOKUP($Z625,$AF$7:$AF$25,$AJ$7:$AJ$25),IF($G625=$BR$6,LOOKUP($Z625,$AF$7:$AF$25,$BR$7:$BR$25),IF($G625=$BS$6,LOOKUP($Z625,$AF$7:$AF$25,$BS$7:$BS$25),IF($G625=$BT$6,LOOKUP($Z625,$AF$7:$AF$25,$BT$7:$BT$25),IF($G625=$BU$6,LOOKUP($Z625,$AF$7:$AF$25,$BU$7:$BU$25),IF($G625=$BI$6,$BI$7,IF($G625=$AQ$6,LOOKUP($Z625,$AF$7:$AF$25,$AQ$7:$AQ$25),IF($G625=$AR$6,LOOKUP($Z625,$AF$7:$AF$25,$AR$7:$AR$25),IF($G625=$BV$6,LOOKUP($Z625,$AF$7:$AF$25,$BV$7:$BV$25),IF($G625=$BW$6,LOOKUP($Z625,$AF$7:$AF$25,$BW$7:$BW$25),IF($G625=$AU$6,LOOKUP($Z625,$AF$7:$AF$25,$AU$7:$AU$25),IF($G625=$AV$6,LOOKUP($Z625,$AF$7:$AF$25,$AV$7:$AV$25),IF($G625=$AK$6,LOOKUP($Z625,$AF$7:$AF$25,$AK$7:$AK$25),IF($G625=$AL$6,LOOKUP($Z625,$AF$7:$AF$25,$AL$7:$AL$25),IF($G625=$AM$6,LOOKUP($Z625,$AF$7:$AF$25,$AM$7:$AM$25),IF($G625=$BJ$6,$BJ$7,IF($G625=#REF!,#REF!,IF($G625=$AN$6,$AN$7,IF($G625=$AW$6,LOOKUP($Z625,$AF$7:$AF$25,$AW$7:$AW$25),IF($G625=$AX$6,LOOKUP($Z625,$AF$7:$AF$25,$AX$7:$AX$25),IF($G625=$BD$6,$BD$7,IF($G625=$AY$6,LOOKUP($Z625,$AF$7:$AF$25,$AY$7:$AY$25),IF($G625=$AZ$6,LOOKUP($Z625,$AF$7:$AF$25,$AZ$7:$AZ$25),IF($G625=$BL$6,$BL$7,IF($G625=$AP$6,LOOKUP($Z625,$AF$7:$AF$25,$AP$7:$AP$25),IF($G625=$BK$6,$BK$7,IF($G625=$CD$6,LOOKUP($Z625,$AF$7:$AF$25,$CD$7:$CD$25),IF($G625=$BE$6,$BE$7,IF($G625=$BF$6,$BF$7,IF($G625=$BG$6,$BG$7,IF($G625=$CE$6,"based on duration",IF($G625=$CF$6,LOOKUP($Z625,$AF$7:$AF$25,$CF$7:$CF$25),IF($G625=$CG$6,$CG$7,IF($G625=$CH$6,$CH$7,IF($G625=$CI$6,$CI$7,IF($G625=$BA$6,$BA$7,IF($G625=$BB$6,$BB$7,IF($G625=$BC$6,$BC$7,IF($G625=#REF!,#REF!,IF($G625=$CJ$6,$CJ$7,"TBD")))))))))))))))))))))))))))))))))))))))))))))</f>
        <v/>
      </c>
      <c r="AE625" s="121"/>
      <c r="AF625" s="10"/>
      <c r="AG625" s="124"/>
      <c r="AH625" s="124"/>
      <c r="AI625" s="124"/>
      <c r="AJ625" s="124"/>
      <c r="AO625" s="124"/>
      <c r="BR625" s="124"/>
      <c r="BS625" s="125"/>
      <c r="BT625" s="125"/>
      <c r="BX625" s="124"/>
      <c r="BY625" s="125"/>
      <c r="BZ625" s="125"/>
      <c r="CO625" s="136"/>
      <c r="CP625" s="137"/>
    </row>
    <row r="626" spans="1:94" s="123" customFormat="1" x14ac:dyDescent="0.25">
      <c r="A626" s="118"/>
      <c r="B626" s="118"/>
      <c r="C626" s="118"/>
      <c r="D626" s="118"/>
      <c r="E626" s="118"/>
      <c r="F626" s="118"/>
      <c r="G626" s="118"/>
      <c r="H626" s="118"/>
      <c r="I626" s="18"/>
      <c r="J626" s="18"/>
      <c r="K626" s="118"/>
      <c r="L626" s="151"/>
      <c r="M626" s="151"/>
      <c r="N626" s="119"/>
      <c r="O626" s="120" t="str">
        <f t="shared" si="167"/>
        <v/>
      </c>
      <c r="P626" s="119"/>
      <c r="Q626" s="15" t="str">
        <f t="shared" si="168"/>
        <v/>
      </c>
      <c r="R626" s="15" t="str">
        <f>IF('2014 Quote Calculator'!$AB626="-","-",IF('2014 Quote Calculator'!$AB626="","",IF(OR('2014 Quote Calculator'!$E626=$CF$6,'2014 Quote Calculator'!$E626=$CG$6,'2014 Quote Calculator'!$E626=$CH$6,'2014 Quote Calculator'!$E626=$CI$6),'2014 Quote Calculator'!$AB626,(1-$L626)*'2014 Quote Calculator'!$AB626)))</f>
        <v/>
      </c>
      <c r="S626" s="15" t="str">
        <f t="shared" si="157"/>
        <v/>
      </c>
      <c r="T626" s="15" t="str">
        <f>IF('2014 Quote Calculator'!$AB626="-","-",IF('2014 Quote Calculator'!$AB626="","",IF(OR('2014 Quote Calculator'!$G626=$CF$6,'2014 Quote Calculator'!$G626=$CG$6,'2014 Quote Calculator'!$G626=$CH$6,'2014 Quote Calculator'!$G626=$CI$6),'2014 Quote Calculator'!$AB626,(1-$L626)*'2014 Quote Calculator'!$AB626)))</f>
        <v/>
      </c>
      <c r="U626" s="15" t="str">
        <f t="shared" si="169"/>
        <v/>
      </c>
      <c r="V626" s="119"/>
      <c r="W626" s="18" t="str">
        <f t="shared" si="162"/>
        <v/>
      </c>
      <c r="X626" s="18" t="str">
        <f t="shared" si="158"/>
        <v/>
      </c>
      <c r="Y626" s="18"/>
      <c r="Z626" s="18"/>
      <c r="AA626" s="18" t="str">
        <f t="shared" si="166"/>
        <v/>
      </c>
      <c r="AB626" s="15" t="str">
        <f>IF($E626="","",IF($E626=$CL$6,"",IF($E626=$AG$6,LOOKUP($X626,$AF$7:$AF$25,$AG$7:$AG$25),IF($E626=$AH$6,LOOKUP($X626,$AF$7:$AF$25,$AH$7:$AH$25),IF($E626=$AI$6,LOOKUP($X626,$AF$7:$AF$25,$AI$7:$AI$25),IF($E626=$AJ$6,LOOKUP($X626,$AF$7:$AF$25,$AJ$7:$AJ$25),IF($E626=$BR$6,LOOKUP($X626,$AF$7:$AF$25,$BR$7:$BR$25),IF($E626=$BS$6,LOOKUP($X626,$AF$7:$AF$25,$BS$7:$BS$25),IF($E626=$BT$6,LOOKUP($X626,$AF$7:$AF$25,$BT$7:$BT$25),IF($E626=$BU$6,LOOKUP($X626,$AF$7:$AF$25,$BU$7:$BU$25),IF($E626=$BI$6,$BI$7,IF($E626=$AQ$6,LOOKUP($X626,$AF$7:$AF$25,$AQ$7:$AQ$25),IF($E626=$AR$6,LOOKUP($X626,$AF$7:$AF$25,$AR$7:$AR$25),IF($E626=$BV$6,LOOKUP($X626,$AF$7:$AF$25,$BV$7:$BV$25),IF($E626=$BW$6,LOOKUP($X626,$AF$7:$AF$25,$BW$7:$BW$25),IF($E626=$AU$6,LOOKUP($X626,$AF$7:$AF$25,$AU$7:$AU$25),IF($E626=$AV$6,LOOKUP($X626,$AF$7:$AF$25,$AV$7:$AV$25),IF($E626=$AK$6,LOOKUP($X626,$AF$7:$AF$25,$AK$7:$AK$25),IF($E626=$AL$6,LOOKUP($X626,$AF$7:$AF$25,$AL$7:$AL$25),IF($E626=$AM$6,LOOKUP($X626,$AF$7:$AF$25,$AM$7:$AM$25),IF($E626=$BJ$6,$BJ$7,IF($E626=#REF!,#REF!,IF($E626=$AN$6,$AN$7,IF($E626=$AW$6,LOOKUP($X626,$AF$7:$AF$25,$AW$7:$AW$25),IF($E626=$AX$6,LOOKUP($X626,$AF$7:$AF$25,$AX$7:$AX$25),IF($E626=$BD$6,$BD$7,IF($E626=$AY$6,LOOKUP($X626,$AF$7:$AF$25,$AY$7:$AY$25),IF($E626=$AZ$6,LOOKUP($X626,$AF$7:$AF$25,$AZ$7:$AZ$25),IF($E626=$BL$6,$BL$7,IF($E626=$AP$6,LOOKUP($X626,$AF$7:$AF$25,$AP$7:$AP$25),IF($E626=$BK$6,$BK$7,IF($E626=$CD$6,LOOKUP($X626,$AF$7:$AF$25,$CD$7:$CD$25),IF($E626=$BE$6,$BE$7,IF($E626=$BF$6,$BF$7,IF($E626=$BG$6,$BG$7,IF($E626=$CE$6,"based on duration",IF($E626=$CF$6,LOOKUP($X626,$AF$7:$AF$25,$CF$7:$CF$25),IF($E626=$CG$6,$CG$7,IF($E626=$CH$6,$CH$7,IF($E626=$CI$6,$CI$7,IF($E626=$BA$6,$BA$7,IF($E626=$BB$6,$BB$7,IF($E626=$BC$6,$BC$7,IF($E626=#REF!,#REF!,IF($E626=$CJ$6,$CJ$7,"TBD")))))))))))))))))))))))))))))))))))))))))))))</f>
        <v/>
      </c>
      <c r="AC626" s="15" t="str">
        <f t="shared" si="159"/>
        <v/>
      </c>
      <c r="AD626" s="15" t="str">
        <f>IF($G626="","",IF($G626=$CL$6,"",IF($G626=$AG$6,LOOKUP($Z626,$AF$7:$AF$25,$AG$7:$AG$25),IF($G626=$AH$6,LOOKUP($Z626,$AF$7:$AF$25,$AH$7:$AH$25),IF($G626=$AI$6,LOOKUP($Z626,$AF$7:$AF$25,$AI$7:$AI$25),IF($G626=$AJ$6,LOOKUP($Z626,$AF$7:$AF$25,$AJ$7:$AJ$25),IF($G626=$BR$6,LOOKUP($Z626,$AF$7:$AF$25,$BR$7:$BR$25),IF($G626=$BS$6,LOOKUP($Z626,$AF$7:$AF$25,$BS$7:$BS$25),IF($G626=$BT$6,LOOKUP($Z626,$AF$7:$AF$25,$BT$7:$BT$25),IF($G626=$BU$6,LOOKUP($Z626,$AF$7:$AF$25,$BU$7:$BU$25),IF($G626=$BI$6,$BI$7,IF($G626=$AQ$6,LOOKUP($Z626,$AF$7:$AF$25,$AQ$7:$AQ$25),IF($G626=$AR$6,LOOKUP($Z626,$AF$7:$AF$25,$AR$7:$AR$25),IF($G626=$BV$6,LOOKUP($Z626,$AF$7:$AF$25,$BV$7:$BV$25),IF($G626=$BW$6,LOOKUP($Z626,$AF$7:$AF$25,$BW$7:$BW$25),IF($G626=$AU$6,LOOKUP($Z626,$AF$7:$AF$25,$AU$7:$AU$25),IF($G626=$AV$6,LOOKUP($Z626,$AF$7:$AF$25,$AV$7:$AV$25),IF($G626=$AK$6,LOOKUP($Z626,$AF$7:$AF$25,$AK$7:$AK$25),IF($G626=$AL$6,LOOKUP($Z626,$AF$7:$AF$25,$AL$7:$AL$25),IF($G626=$AM$6,LOOKUP($Z626,$AF$7:$AF$25,$AM$7:$AM$25),IF($G626=$BJ$6,$BJ$7,IF($G626=#REF!,#REF!,IF($G626=$AN$6,$AN$7,IF($G626=$AW$6,LOOKUP($Z626,$AF$7:$AF$25,$AW$7:$AW$25),IF($G626=$AX$6,LOOKUP($Z626,$AF$7:$AF$25,$AX$7:$AX$25),IF($G626=$BD$6,$BD$7,IF($G626=$AY$6,LOOKUP($Z626,$AF$7:$AF$25,$AY$7:$AY$25),IF($G626=$AZ$6,LOOKUP($Z626,$AF$7:$AF$25,$AZ$7:$AZ$25),IF($G626=$BL$6,$BL$7,IF($G626=$AP$6,LOOKUP($Z626,$AF$7:$AF$25,$AP$7:$AP$25),IF($G626=$BK$6,$BK$7,IF($G626=$CD$6,LOOKUP($Z626,$AF$7:$AF$25,$CD$7:$CD$25),IF($G626=$BE$6,$BE$7,IF($G626=$BF$6,$BF$7,IF($G626=$BG$6,$BG$7,IF($G626=$CE$6,"based on duration",IF($G626=$CF$6,LOOKUP($Z626,$AF$7:$AF$25,$CF$7:$CF$25),IF($G626=$CG$6,$CG$7,IF($G626=$CH$6,$CH$7,IF($G626=$CI$6,$CI$7,IF($G626=$BA$6,$BA$7,IF($G626=$BB$6,$BB$7,IF($G626=$BC$6,$BC$7,IF($G626=#REF!,#REF!,IF($G626=$CJ$6,$CJ$7,"TBD")))))))))))))))))))))))))))))))))))))))))))))</f>
        <v/>
      </c>
      <c r="AE626" s="121"/>
      <c r="AF626" s="10"/>
      <c r="AG626" s="124"/>
      <c r="AH626" s="124"/>
      <c r="AI626" s="124"/>
      <c r="AJ626" s="124"/>
      <c r="AO626" s="124"/>
      <c r="BR626" s="124"/>
      <c r="BS626" s="125"/>
      <c r="BT626" s="125"/>
      <c r="BX626" s="124"/>
      <c r="BY626" s="125"/>
      <c r="BZ626" s="125"/>
      <c r="CO626" s="136"/>
      <c r="CP626" s="137"/>
    </row>
    <row r="627" spans="1:94" s="123" customFormat="1" x14ac:dyDescent="0.25">
      <c r="A627" s="118"/>
      <c r="B627" s="118"/>
      <c r="C627" s="118"/>
      <c r="D627" s="118"/>
      <c r="E627" s="118"/>
      <c r="F627" s="118"/>
      <c r="G627" s="118"/>
      <c r="H627" s="118"/>
      <c r="I627" s="18"/>
      <c r="J627" s="18"/>
      <c r="K627" s="118"/>
      <c r="L627" s="151"/>
      <c r="M627" s="151"/>
      <c r="N627" s="119"/>
      <c r="O627" s="120" t="str">
        <f t="shared" si="167"/>
        <v/>
      </c>
      <c r="P627" s="119"/>
      <c r="Q627" s="15" t="str">
        <f t="shared" si="168"/>
        <v/>
      </c>
      <c r="R627" s="15" t="str">
        <f>IF('2014 Quote Calculator'!$AB627="-","-",IF('2014 Quote Calculator'!$AB627="","",IF(OR('2014 Quote Calculator'!$E627=$CF$6,'2014 Quote Calculator'!$E627=$CG$6,'2014 Quote Calculator'!$E627=$CH$6,'2014 Quote Calculator'!$E627=$CI$6),'2014 Quote Calculator'!$AB627,(1-$L627)*'2014 Quote Calculator'!$AB627)))</f>
        <v/>
      </c>
      <c r="S627" s="15" t="str">
        <f t="shared" si="157"/>
        <v/>
      </c>
      <c r="T627" s="15" t="str">
        <f>IF('2014 Quote Calculator'!$AB627="-","-",IF('2014 Quote Calculator'!$AB627="","",IF(OR('2014 Quote Calculator'!$G627=$CF$6,'2014 Quote Calculator'!$G627=$CG$6,'2014 Quote Calculator'!$G627=$CH$6,'2014 Quote Calculator'!$G627=$CI$6),'2014 Quote Calculator'!$AB627,(1-$L627)*'2014 Quote Calculator'!$AB627)))</f>
        <v/>
      </c>
      <c r="U627" s="15" t="str">
        <f t="shared" si="169"/>
        <v/>
      </c>
      <c r="V627" s="119"/>
      <c r="W627" s="18" t="str">
        <f t="shared" si="162"/>
        <v/>
      </c>
      <c r="X627" s="18" t="str">
        <f t="shared" si="158"/>
        <v/>
      </c>
      <c r="Y627" s="18"/>
      <c r="Z627" s="18"/>
      <c r="AA627" s="18" t="str">
        <f t="shared" si="166"/>
        <v/>
      </c>
      <c r="AB627" s="15" t="str">
        <f>IF($E627="","",IF($E627=$CL$6,"",IF($E627=$AG$6,LOOKUP($X627,$AF$7:$AF$25,$AG$7:$AG$25),IF($E627=$AH$6,LOOKUP($X627,$AF$7:$AF$25,$AH$7:$AH$25),IF($E627=$AI$6,LOOKUP($X627,$AF$7:$AF$25,$AI$7:$AI$25),IF($E627=$AJ$6,LOOKUP($X627,$AF$7:$AF$25,$AJ$7:$AJ$25),IF($E627=$BR$6,LOOKUP($X627,$AF$7:$AF$25,$BR$7:$BR$25),IF($E627=$BS$6,LOOKUP($X627,$AF$7:$AF$25,$BS$7:$BS$25),IF($E627=$BT$6,LOOKUP($X627,$AF$7:$AF$25,$BT$7:$BT$25),IF($E627=$BU$6,LOOKUP($X627,$AF$7:$AF$25,$BU$7:$BU$25),IF($E627=$BI$6,$BI$7,IF($E627=$AQ$6,LOOKUP($X627,$AF$7:$AF$25,$AQ$7:$AQ$25),IF($E627=$AR$6,LOOKUP($X627,$AF$7:$AF$25,$AR$7:$AR$25),IF($E627=$BV$6,LOOKUP($X627,$AF$7:$AF$25,$BV$7:$BV$25),IF($E627=$BW$6,LOOKUP($X627,$AF$7:$AF$25,$BW$7:$BW$25),IF($E627=$AU$6,LOOKUP($X627,$AF$7:$AF$25,$AU$7:$AU$25),IF($E627=$AV$6,LOOKUP($X627,$AF$7:$AF$25,$AV$7:$AV$25),IF($E627=$AK$6,LOOKUP($X627,$AF$7:$AF$25,$AK$7:$AK$25),IF($E627=$AL$6,LOOKUP($X627,$AF$7:$AF$25,$AL$7:$AL$25),IF($E627=$AM$6,LOOKUP($X627,$AF$7:$AF$25,$AM$7:$AM$25),IF($E627=$BJ$6,$BJ$7,IF($E627=#REF!,#REF!,IF($E627=$AN$6,$AN$7,IF($E627=$AW$6,LOOKUP($X627,$AF$7:$AF$25,$AW$7:$AW$25),IF($E627=$AX$6,LOOKUP($X627,$AF$7:$AF$25,$AX$7:$AX$25),IF($E627=$BD$6,$BD$7,IF($E627=$AY$6,LOOKUP($X627,$AF$7:$AF$25,$AY$7:$AY$25),IF($E627=$AZ$6,LOOKUP($X627,$AF$7:$AF$25,$AZ$7:$AZ$25),IF($E627=$BL$6,$BL$7,IF($E627=$AP$6,LOOKUP($X627,$AF$7:$AF$25,$AP$7:$AP$25),IF($E627=$BK$6,$BK$7,IF($E627=$CD$6,LOOKUP($X627,$AF$7:$AF$25,$CD$7:$CD$25),IF($E627=$BE$6,$BE$7,IF($E627=$BF$6,$BF$7,IF($E627=$BG$6,$BG$7,IF($E627=$CE$6,"based on duration",IF($E627=$CF$6,LOOKUP($X627,$AF$7:$AF$25,$CF$7:$CF$25),IF($E627=$CG$6,$CG$7,IF($E627=$CH$6,$CH$7,IF($E627=$CI$6,$CI$7,IF($E627=$BA$6,$BA$7,IF($E627=$BB$6,$BB$7,IF($E627=$BC$6,$BC$7,IF($E627=#REF!,#REF!,IF($E627=$CJ$6,$CJ$7,"TBD")))))))))))))))))))))))))))))))))))))))))))))</f>
        <v/>
      </c>
      <c r="AC627" s="15" t="str">
        <f t="shared" si="159"/>
        <v/>
      </c>
      <c r="AD627" s="15" t="str">
        <f>IF($G627="","",IF($G627=$CL$6,"",IF($G627=$AG$6,LOOKUP($Z627,$AF$7:$AF$25,$AG$7:$AG$25),IF($G627=$AH$6,LOOKUP($Z627,$AF$7:$AF$25,$AH$7:$AH$25),IF($G627=$AI$6,LOOKUP($Z627,$AF$7:$AF$25,$AI$7:$AI$25),IF($G627=$AJ$6,LOOKUP($Z627,$AF$7:$AF$25,$AJ$7:$AJ$25),IF($G627=$BR$6,LOOKUP($Z627,$AF$7:$AF$25,$BR$7:$BR$25),IF($G627=$BS$6,LOOKUP($Z627,$AF$7:$AF$25,$BS$7:$BS$25),IF($G627=$BT$6,LOOKUP($Z627,$AF$7:$AF$25,$BT$7:$BT$25),IF($G627=$BU$6,LOOKUP($Z627,$AF$7:$AF$25,$BU$7:$BU$25),IF($G627=$BI$6,$BI$7,IF($G627=$AQ$6,LOOKUP($Z627,$AF$7:$AF$25,$AQ$7:$AQ$25),IF($G627=$AR$6,LOOKUP($Z627,$AF$7:$AF$25,$AR$7:$AR$25),IF($G627=$BV$6,LOOKUP($Z627,$AF$7:$AF$25,$BV$7:$BV$25),IF($G627=$BW$6,LOOKUP($Z627,$AF$7:$AF$25,$BW$7:$BW$25),IF($G627=$AU$6,LOOKUP($Z627,$AF$7:$AF$25,$AU$7:$AU$25),IF($G627=$AV$6,LOOKUP($Z627,$AF$7:$AF$25,$AV$7:$AV$25),IF($G627=$AK$6,LOOKUP($Z627,$AF$7:$AF$25,$AK$7:$AK$25),IF($G627=$AL$6,LOOKUP($Z627,$AF$7:$AF$25,$AL$7:$AL$25),IF($G627=$AM$6,LOOKUP($Z627,$AF$7:$AF$25,$AM$7:$AM$25),IF($G627=$BJ$6,$BJ$7,IF($G627=#REF!,#REF!,IF($G627=$AN$6,$AN$7,IF($G627=$AW$6,LOOKUP($Z627,$AF$7:$AF$25,$AW$7:$AW$25),IF($G627=$AX$6,LOOKUP($Z627,$AF$7:$AF$25,$AX$7:$AX$25),IF($G627=$BD$6,$BD$7,IF($G627=$AY$6,LOOKUP($Z627,$AF$7:$AF$25,$AY$7:$AY$25),IF($G627=$AZ$6,LOOKUP($Z627,$AF$7:$AF$25,$AZ$7:$AZ$25),IF($G627=$BL$6,$BL$7,IF($G627=$AP$6,LOOKUP($Z627,$AF$7:$AF$25,$AP$7:$AP$25),IF($G627=$BK$6,$BK$7,IF($G627=$CD$6,LOOKUP($Z627,$AF$7:$AF$25,$CD$7:$CD$25),IF($G627=$BE$6,$BE$7,IF($G627=$BF$6,$BF$7,IF($G627=$BG$6,$BG$7,IF($G627=$CE$6,"based on duration",IF($G627=$CF$6,LOOKUP($Z627,$AF$7:$AF$25,$CF$7:$CF$25),IF($G627=$CG$6,$CG$7,IF($G627=$CH$6,$CH$7,IF($G627=$CI$6,$CI$7,IF($G627=$BA$6,$BA$7,IF($G627=$BB$6,$BB$7,IF($G627=$BC$6,$BC$7,IF($G627=#REF!,#REF!,IF($G627=$CJ$6,$CJ$7,"TBD")))))))))))))))))))))))))))))))))))))))))))))</f>
        <v/>
      </c>
      <c r="AE627" s="121"/>
      <c r="AF627" s="10"/>
      <c r="AG627" s="124"/>
      <c r="AH627" s="124"/>
      <c r="AI627" s="124"/>
      <c r="AJ627" s="124"/>
      <c r="AO627" s="124"/>
      <c r="BR627" s="124"/>
      <c r="BS627" s="125"/>
      <c r="BT627" s="125"/>
      <c r="BX627" s="124"/>
      <c r="BY627" s="125"/>
      <c r="BZ627" s="125"/>
      <c r="CO627" s="136"/>
      <c r="CP627" s="137"/>
    </row>
    <row r="628" spans="1:94" s="123" customFormat="1" x14ac:dyDescent="0.25">
      <c r="A628" s="118"/>
      <c r="B628" s="118"/>
      <c r="C628" s="118"/>
      <c r="D628" s="118"/>
      <c r="E628" s="118"/>
      <c r="F628" s="118"/>
      <c r="G628" s="118"/>
      <c r="H628" s="118"/>
      <c r="I628" s="18"/>
      <c r="J628" s="18"/>
      <c r="K628" s="118"/>
      <c r="L628" s="151"/>
      <c r="M628" s="151"/>
      <c r="N628" s="119"/>
      <c r="O628" s="120" t="str">
        <f t="shared" si="167"/>
        <v/>
      </c>
      <c r="P628" s="119"/>
      <c r="Q628" s="15" t="str">
        <f t="shared" si="168"/>
        <v/>
      </c>
      <c r="R628" s="15" t="str">
        <f>IF('2014 Quote Calculator'!$AB628="-","-",IF('2014 Quote Calculator'!$AB628="","",IF(OR('2014 Quote Calculator'!$E628=$CF$6,'2014 Quote Calculator'!$E628=$CG$6,'2014 Quote Calculator'!$E628=$CH$6,'2014 Quote Calculator'!$E628=$CI$6),'2014 Quote Calculator'!$AB628,(1-$L628)*'2014 Quote Calculator'!$AB628)))</f>
        <v/>
      </c>
      <c r="S628" s="15" t="str">
        <f t="shared" si="157"/>
        <v/>
      </c>
      <c r="T628" s="15" t="str">
        <f>IF('2014 Quote Calculator'!$AB628="-","-",IF('2014 Quote Calculator'!$AB628="","",IF(OR('2014 Quote Calculator'!$G628=$CF$6,'2014 Quote Calculator'!$G628=$CG$6,'2014 Quote Calculator'!$G628=$CH$6,'2014 Quote Calculator'!$G628=$CI$6),'2014 Quote Calculator'!$AB628,(1-$L628)*'2014 Quote Calculator'!$AB628)))</f>
        <v/>
      </c>
      <c r="U628" s="15" t="str">
        <f t="shared" si="169"/>
        <v/>
      </c>
      <c r="V628" s="119"/>
      <c r="W628" s="18" t="str">
        <f t="shared" si="162"/>
        <v/>
      </c>
      <c r="X628" s="18" t="str">
        <f t="shared" si="158"/>
        <v/>
      </c>
      <c r="Y628" s="18"/>
      <c r="Z628" s="18"/>
      <c r="AA628" s="18" t="str">
        <f t="shared" si="166"/>
        <v/>
      </c>
      <c r="AB628" s="15" t="str">
        <f>IF($E628="","",IF($E628=$CL$6,"",IF($E628=$AG$6,LOOKUP($X628,$AF$7:$AF$25,$AG$7:$AG$25),IF($E628=$AH$6,LOOKUP($X628,$AF$7:$AF$25,$AH$7:$AH$25),IF($E628=$AI$6,LOOKUP($X628,$AF$7:$AF$25,$AI$7:$AI$25),IF($E628=$AJ$6,LOOKUP($X628,$AF$7:$AF$25,$AJ$7:$AJ$25),IF($E628=$BR$6,LOOKUP($X628,$AF$7:$AF$25,$BR$7:$BR$25),IF($E628=$BS$6,LOOKUP($X628,$AF$7:$AF$25,$BS$7:$BS$25),IF($E628=$BT$6,LOOKUP($X628,$AF$7:$AF$25,$BT$7:$BT$25),IF($E628=$BU$6,LOOKUP($X628,$AF$7:$AF$25,$BU$7:$BU$25),IF($E628=$BI$6,$BI$7,IF($E628=$AQ$6,LOOKUP($X628,$AF$7:$AF$25,$AQ$7:$AQ$25),IF($E628=$AR$6,LOOKUP($X628,$AF$7:$AF$25,$AR$7:$AR$25),IF($E628=$BV$6,LOOKUP($X628,$AF$7:$AF$25,$BV$7:$BV$25),IF($E628=$BW$6,LOOKUP($X628,$AF$7:$AF$25,$BW$7:$BW$25),IF($E628=$AU$6,LOOKUP($X628,$AF$7:$AF$25,$AU$7:$AU$25),IF($E628=$AV$6,LOOKUP($X628,$AF$7:$AF$25,$AV$7:$AV$25),IF($E628=$AK$6,LOOKUP($X628,$AF$7:$AF$25,$AK$7:$AK$25),IF($E628=$AL$6,LOOKUP($X628,$AF$7:$AF$25,$AL$7:$AL$25),IF($E628=$AM$6,LOOKUP($X628,$AF$7:$AF$25,$AM$7:$AM$25),IF($E628=$BJ$6,$BJ$7,IF($E628=#REF!,#REF!,IF($E628=$AN$6,$AN$7,IF($E628=$AW$6,LOOKUP($X628,$AF$7:$AF$25,$AW$7:$AW$25),IF($E628=$AX$6,LOOKUP($X628,$AF$7:$AF$25,$AX$7:$AX$25),IF($E628=$BD$6,$BD$7,IF($E628=$AY$6,LOOKUP($X628,$AF$7:$AF$25,$AY$7:$AY$25),IF($E628=$AZ$6,LOOKUP($X628,$AF$7:$AF$25,$AZ$7:$AZ$25),IF($E628=$BL$6,$BL$7,IF($E628=$AP$6,LOOKUP($X628,$AF$7:$AF$25,$AP$7:$AP$25),IF($E628=$BK$6,$BK$7,IF($E628=$CD$6,LOOKUP($X628,$AF$7:$AF$25,$CD$7:$CD$25),IF($E628=$BE$6,$BE$7,IF($E628=$BF$6,$BF$7,IF($E628=$BG$6,$BG$7,IF($E628=$CE$6,"based on duration",IF($E628=$CF$6,LOOKUP($X628,$AF$7:$AF$25,$CF$7:$CF$25),IF($E628=$CG$6,$CG$7,IF($E628=$CH$6,$CH$7,IF($E628=$CI$6,$CI$7,IF($E628=$BA$6,$BA$7,IF($E628=$BB$6,$BB$7,IF($E628=$BC$6,$BC$7,IF($E628=#REF!,#REF!,IF($E628=$CJ$6,$CJ$7,"TBD")))))))))))))))))))))))))))))))))))))))))))))</f>
        <v/>
      </c>
      <c r="AC628" s="15" t="str">
        <f t="shared" si="159"/>
        <v/>
      </c>
      <c r="AD628" s="15" t="str">
        <f>IF($G628="","",IF($G628=$CL$6,"",IF($G628=$AG$6,LOOKUP($Z628,$AF$7:$AF$25,$AG$7:$AG$25),IF($G628=$AH$6,LOOKUP($Z628,$AF$7:$AF$25,$AH$7:$AH$25),IF($G628=$AI$6,LOOKUP($Z628,$AF$7:$AF$25,$AI$7:$AI$25),IF($G628=$AJ$6,LOOKUP($Z628,$AF$7:$AF$25,$AJ$7:$AJ$25),IF($G628=$BR$6,LOOKUP($Z628,$AF$7:$AF$25,$BR$7:$BR$25),IF($G628=$BS$6,LOOKUP($Z628,$AF$7:$AF$25,$BS$7:$BS$25),IF($G628=$BT$6,LOOKUP($Z628,$AF$7:$AF$25,$BT$7:$BT$25),IF($G628=$BU$6,LOOKUP($Z628,$AF$7:$AF$25,$BU$7:$BU$25),IF($G628=$BI$6,$BI$7,IF($G628=$AQ$6,LOOKUP($Z628,$AF$7:$AF$25,$AQ$7:$AQ$25),IF($G628=$AR$6,LOOKUP($Z628,$AF$7:$AF$25,$AR$7:$AR$25),IF($G628=$BV$6,LOOKUP($Z628,$AF$7:$AF$25,$BV$7:$BV$25),IF($G628=$BW$6,LOOKUP($Z628,$AF$7:$AF$25,$BW$7:$BW$25),IF($G628=$AU$6,LOOKUP($Z628,$AF$7:$AF$25,$AU$7:$AU$25),IF($G628=$AV$6,LOOKUP($Z628,$AF$7:$AF$25,$AV$7:$AV$25),IF($G628=$AK$6,LOOKUP($Z628,$AF$7:$AF$25,$AK$7:$AK$25),IF($G628=$AL$6,LOOKUP($Z628,$AF$7:$AF$25,$AL$7:$AL$25),IF($G628=$AM$6,LOOKUP($Z628,$AF$7:$AF$25,$AM$7:$AM$25),IF($G628=$BJ$6,$BJ$7,IF($G628=#REF!,#REF!,IF($G628=$AN$6,$AN$7,IF($G628=$AW$6,LOOKUP($Z628,$AF$7:$AF$25,$AW$7:$AW$25),IF($G628=$AX$6,LOOKUP($Z628,$AF$7:$AF$25,$AX$7:$AX$25),IF($G628=$BD$6,$BD$7,IF($G628=$AY$6,LOOKUP($Z628,$AF$7:$AF$25,$AY$7:$AY$25),IF($G628=$AZ$6,LOOKUP($Z628,$AF$7:$AF$25,$AZ$7:$AZ$25),IF($G628=$BL$6,$BL$7,IF($G628=$AP$6,LOOKUP($Z628,$AF$7:$AF$25,$AP$7:$AP$25),IF($G628=$BK$6,$BK$7,IF($G628=$CD$6,LOOKUP($Z628,$AF$7:$AF$25,$CD$7:$CD$25),IF($G628=$BE$6,$BE$7,IF($G628=$BF$6,$BF$7,IF($G628=$BG$6,$BG$7,IF($G628=$CE$6,"based on duration",IF($G628=$CF$6,LOOKUP($Z628,$AF$7:$AF$25,$CF$7:$CF$25),IF($G628=$CG$6,$CG$7,IF($G628=$CH$6,$CH$7,IF($G628=$CI$6,$CI$7,IF($G628=$BA$6,$BA$7,IF($G628=$BB$6,$BB$7,IF($G628=$BC$6,$BC$7,IF($G628=#REF!,#REF!,IF($G628=$CJ$6,$CJ$7,"TBD")))))))))))))))))))))))))))))))))))))))))))))</f>
        <v/>
      </c>
      <c r="AE628" s="121"/>
      <c r="AF628" s="10"/>
      <c r="AG628" s="124"/>
      <c r="AH628" s="124"/>
      <c r="AI628" s="124"/>
      <c r="AJ628" s="124"/>
      <c r="AO628" s="124"/>
      <c r="BR628" s="124"/>
      <c r="BS628" s="125"/>
      <c r="BT628" s="125"/>
      <c r="BX628" s="124"/>
      <c r="BY628" s="125"/>
      <c r="BZ628" s="125"/>
      <c r="CO628" s="136"/>
      <c r="CP628" s="137"/>
    </row>
    <row r="629" spans="1:94" s="123" customFormat="1" x14ac:dyDescent="0.25">
      <c r="A629" s="118"/>
      <c r="B629" s="118"/>
      <c r="C629" s="118"/>
      <c r="D629" s="118"/>
      <c r="E629" s="118"/>
      <c r="F629" s="118"/>
      <c r="G629" s="118"/>
      <c r="H629" s="118"/>
      <c r="I629" s="18"/>
      <c r="J629" s="18"/>
      <c r="K629" s="118"/>
      <c r="L629" s="151"/>
      <c r="M629" s="151"/>
      <c r="N629" s="119"/>
      <c r="O629" s="120" t="str">
        <f t="shared" si="167"/>
        <v/>
      </c>
      <c r="P629" s="119"/>
      <c r="Q629" s="15" t="str">
        <f t="shared" si="168"/>
        <v/>
      </c>
      <c r="R629" s="15" t="str">
        <f>IF('2014 Quote Calculator'!$AB629="-","-",IF('2014 Quote Calculator'!$AB629="","",IF(OR('2014 Quote Calculator'!$E629=$CF$6,'2014 Quote Calculator'!$E629=$CG$6,'2014 Quote Calculator'!$E629=$CH$6,'2014 Quote Calculator'!$E629=$CI$6),'2014 Quote Calculator'!$AB629,(1-$L629)*'2014 Quote Calculator'!$AB629)))</f>
        <v/>
      </c>
      <c r="S629" s="15" t="str">
        <f t="shared" si="157"/>
        <v/>
      </c>
      <c r="T629" s="15" t="str">
        <f>IF('2014 Quote Calculator'!$AB629="-","-",IF('2014 Quote Calculator'!$AB629="","",IF(OR('2014 Quote Calculator'!$G629=$CF$6,'2014 Quote Calculator'!$G629=$CG$6,'2014 Quote Calculator'!$G629=$CH$6,'2014 Quote Calculator'!$G629=$CI$6),'2014 Quote Calculator'!$AB629,(1-$L629)*'2014 Quote Calculator'!$AB629)))</f>
        <v/>
      </c>
      <c r="U629" s="15" t="str">
        <f t="shared" si="169"/>
        <v/>
      </c>
      <c r="V629" s="119"/>
      <c r="W629" s="18" t="str">
        <f t="shared" si="162"/>
        <v/>
      </c>
      <c r="X629" s="18" t="str">
        <f t="shared" si="158"/>
        <v/>
      </c>
      <c r="Y629" s="18"/>
      <c r="Z629" s="18"/>
      <c r="AA629" s="18" t="str">
        <f t="shared" si="166"/>
        <v/>
      </c>
      <c r="AB629" s="15" t="str">
        <f>IF($E629="","",IF($E629=$CL$6,"",IF($E629=$AG$6,LOOKUP($X629,$AF$7:$AF$25,$AG$7:$AG$25),IF($E629=$AH$6,LOOKUP($X629,$AF$7:$AF$25,$AH$7:$AH$25),IF($E629=$AI$6,LOOKUP($X629,$AF$7:$AF$25,$AI$7:$AI$25),IF($E629=$AJ$6,LOOKUP($X629,$AF$7:$AF$25,$AJ$7:$AJ$25),IF($E629=$BR$6,LOOKUP($X629,$AF$7:$AF$25,$BR$7:$BR$25),IF($E629=$BS$6,LOOKUP($X629,$AF$7:$AF$25,$BS$7:$BS$25),IF($E629=$BT$6,LOOKUP($X629,$AF$7:$AF$25,$BT$7:$BT$25),IF($E629=$BU$6,LOOKUP($X629,$AF$7:$AF$25,$BU$7:$BU$25),IF($E629=$BI$6,$BI$7,IF($E629=$AQ$6,LOOKUP($X629,$AF$7:$AF$25,$AQ$7:$AQ$25),IF($E629=$AR$6,LOOKUP($X629,$AF$7:$AF$25,$AR$7:$AR$25),IF($E629=$BV$6,LOOKUP($X629,$AF$7:$AF$25,$BV$7:$BV$25),IF($E629=$BW$6,LOOKUP($X629,$AF$7:$AF$25,$BW$7:$BW$25),IF($E629=$AU$6,LOOKUP($X629,$AF$7:$AF$25,$AU$7:$AU$25),IF($E629=$AV$6,LOOKUP($X629,$AF$7:$AF$25,$AV$7:$AV$25),IF($E629=$AK$6,LOOKUP($X629,$AF$7:$AF$25,$AK$7:$AK$25),IF($E629=$AL$6,LOOKUP($X629,$AF$7:$AF$25,$AL$7:$AL$25),IF($E629=$AM$6,LOOKUP($X629,$AF$7:$AF$25,$AM$7:$AM$25),IF($E629=$BJ$6,$BJ$7,IF($E629=#REF!,#REF!,IF($E629=$AN$6,$AN$7,IF($E629=$AW$6,LOOKUP($X629,$AF$7:$AF$25,$AW$7:$AW$25),IF($E629=$AX$6,LOOKUP($X629,$AF$7:$AF$25,$AX$7:$AX$25),IF($E629=$BD$6,$BD$7,IF($E629=$AY$6,LOOKUP($X629,$AF$7:$AF$25,$AY$7:$AY$25),IF($E629=$AZ$6,LOOKUP($X629,$AF$7:$AF$25,$AZ$7:$AZ$25),IF($E629=$BL$6,$BL$7,IF($E629=$AP$6,LOOKUP($X629,$AF$7:$AF$25,$AP$7:$AP$25),IF($E629=$BK$6,$BK$7,IF($E629=$CD$6,LOOKUP($X629,$AF$7:$AF$25,$CD$7:$CD$25),IF($E629=$BE$6,$BE$7,IF($E629=$BF$6,$BF$7,IF($E629=$BG$6,$BG$7,IF($E629=$CE$6,"based on duration",IF($E629=$CF$6,LOOKUP($X629,$AF$7:$AF$25,$CF$7:$CF$25),IF($E629=$CG$6,$CG$7,IF($E629=$CH$6,$CH$7,IF($E629=$CI$6,$CI$7,IF($E629=$BA$6,$BA$7,IF($E629=$BB$6,$BB$7,IF($E629=$BC$6,$BC$7,IF($E629=#REF!,#REF!,IF($E629=$CJ$6,$CJ$7,"TBD")))))))))))))))))))))))))))))))))))))))))))))</f>
        <v/>
      </c>
      <c r="AC629" s="15" t="str">
        <f t="shared" si="159"/>
        <v/>
      </c>
      <c r="AD629" s="15" t="str">
        <f>IF($G629="","",IF($G629=$CL$6,"",IF($G629=$AG$6,LOOKUP($Z629,$AF$7:$AF$25,$AG$7:$AG$25),IF($G629=$AH$6,LOOKUP($Z629,$AF$7:$AF$25,$AH$7:$AH$25),IF($G629=$AI$6,LOOKUP($Z629,$AF$7:$AF$25,$AI$7:$AI$25),IF($G629=$AJ$6,LOOKUP($Z629,$AF$7:$AF$25,$AJ$7:$AJ$25),IF($G629=$BR$6,LOOKUP($Z629,$AF$7:$AF$25,$BR$7:$BR$25),IF($G629=$BS$6,LOOKUP($Z629,$AF$7:$AF$25,$BS$7:$BS$25),IF($G629=$BT$6,LOOKUP($Z629,$AF$7:$AF$25,$BT$7:$BT$25),IF($G629=$BU$6,LOOKUP($Z629,$AF$7:$AF$25,$BU$7:$BU$25),IF($G629=$BI$6,$BI$7,IF($G629=$AQ$6,LOOKUP($Z629,$AF$7:$AF$25,$AQ$7:$AQ$25),IF($G629=$AR$6,LOOKUP($Z629,$AF$7:$AF$25,$AR$7:$AR$25),IF($G629=$BV$6,LOOKUP($Z629,$AF$7:$AF$25,$BV$7:$BV$25),IF($G629=$BW$6,LOOKUP($Z629,$AF$7:$AF$25,$BW$7:$BW$25),IF($G629=$AU$6,LOOKUP($Z629,$AF$7:$AF$25,$AU$7:$AU$25),IF($G629=$AV$6,LOOKUP($Z629,$AF$7:$AF$25,$AV$7:$AV$25),IF($G629=$AK$6,LOOKUP($Z629,$AF$7:$AF$25,$AK$7:$AK$25),IF($G629=$AL$6,LOOKUP($Z629,$AF$7:$AF$25,$AL$7:$AL$25),IF($G629=$AM$6,LOOKUP($Z629,$AF$7:$AF$25,$AM$7:$AM$25),IF($G629=$BJ$6,$BJ$7,IF($G629=#REF!,#REF!,IF($G629=$AN$6,$AN$7,IF($G629=$AW$6,LOOKUP($Z629,$AF$7:$AF$25,$AW$7:$AW$25),IF($G629=$AX$6,LOOKUP($Z629,$AF$7:$AF$25,$AX$7:$AX$25),IF($G629=$BD$6,$BD$7,IF($G629=$AY$6,LOOKUP($Z629,$AF$7:$AF$25,$AY$7:$AY$25),IF($G629=$AZ$6,LOOKUP($Z629,$AF$7:$AF$25,$AZ$7:$AZ$25),IF($G629=$BL$6,$BL$7,IF($G629=$AP$6,LOOKUP($Z629,$AF$7:$AF$25,$AP$7:$AP$25),IF($G629=$BK$6,$BK$7,IF($G629=$CD$6,LOOKUP($Z629,$AF$7:$AF$25,$CD$7:$CD$25),IF($G629=$BE$6,$BE$7,IF($G629=$BF$6,$BF$7,IF($G629=$BG$6,$BG$7,IF($G629=$CE$6,"based on duration",IF($G629=$CF$6,LOOKUP($Z629,$AF$7:$AF$25,$CF$7:$CF$25),IF($G629=$CG$6,$CG$7,IF($G629=$CH$6,$CH$7,IF($G629=$CI$6,$CI$7,IF($G629=$BA$6,$BA$7,IF($G629=$BB$6,$BB$7,IF($G629=$BC$6,$BC$7,IF($G629=#REF!,#REF!,IF($G629=$CJ$6,$CJ$7,"TBD")))))))))))))))))))))))))))))))))))))))))))))</f>
        <v/>
      </c>
      <c r="AE629" s="121"/>
      <c r="AF629" s="10"/>
      <c r="AG629" s="124"/>
      <c r="AH629" s="124"/>
      <c r="AI629" s="124"/>
      <c r="AJ629" s="124"/>
      <c r="AO629" s="124"/>
      <c r="BR629" s="124"/>
      <c r="BS629" s="125"/>
      <c r="BT629" s="125"/>
      <c r="BX629" s="124"/>
      <c r="BY629" s="125"/>
      <c r="BZ629" s="125"/>
      <c r="CO629" s="136"/>
      <c r="CP629" s="137"/>
    </row>
    <row r="630" spans="1:94" s="123" customFormat="1" x14ac:dyDescent="0.25">
      <c r="A630" s="118"/>
      <c r="B630" s="118"/>
      <c r="C630" s="118"/>
      <c r="D630" s="118"/>
      <c r="E630" s="118"/>
      <c r="F630" s="118"/>
      <c r="G630" s="118"/>
      <c r="H630" s="118"/>
      <c r="I630" s="18"/>
      <c r="J630" s="18"/>
      <c r="K630" s="118"/>
      <c r="L630" s="151"/>
      <c r="M630" s="151"/>
      <c r="N630" s="119"/>
      <c r="O630" s="120" t="str">
        <f t="shared" si="167"/>
        <v/>
      </c>
      <c r="P630" s="119"/>
      <c r="Q630" s="15" t="str">
        <f t="shared" si="168"/>
        <v/>
      </c>
      <c r="R630" s="15" t="str">
        <f>IF('2014 Quote Calculator'!$AB630="-","-",IF('2014 Quote Calculator'!$AB630="","",IF(OR('2014 Quote Calculator'!$E630=$CF$6,'2014 Quote Calculator'!$E630=$CG$6,'2014 Quote Calculator'!$E630=$CH$6,'2014 Quote Calculator'!$E630=$CI$6),'2014 Quote Calculator'!$AB630,(1-$L630)*'2014 Quote Calculator'!$AB630)))</f>
        <v/>
      </c>
      <c r="S630" s="15" t="str">
        <f t="shared" si="157"/>
        <v/>
      </c>
      <c r="T630" s="15" t="str">
        <f>IF('2014 Quote Calculator'!$AB630="-","-",IF('2014 Quote Calculator'!$AB630="","",IF(OR('2014 Quote Calculator'!$G630=$CF$6,'2014 Quote Calculator'!$G630=$CG$6,'2014 Quote Calculator'!$G630=$CH$6,'2014 Quote Calculator'!$G630=$CI$6),'2014 Quote Calculator'!$AB630,(1-$L630)*'2014 Quote Calculator'!$AB630)))</f>
        <v/>
      </c>
      <c r="U630" s="15" t="str">
        <f t="shared" si="169"/>
        <v/>
      </c>
      <c r="V630" s="119"/>
      <c r="W630" s="18" t="str">
        <f t="shared" si="162"/>
        <v/>
      </c>
      <c r="X630" s="18" t="str">
        <f t="shared" si="158"/>
        <v/>
      </c>
      <c r="Y630" s="18"/>
      <c r="Z630" s="18"/>
      <c r="AA630" s="18" t="str">
        <f t="shared" si="166"/>
        <v/>
      </c>
      <c r="AB630" s="15" t="str">
        <f>IF($E630="","",IF($E630=$CL$6,"",IF($E630=$AG$6,LOOKUP($X630,$AF$7:$AF$25,$AG$7:$AG$25),IF($E630=$AH$6,LOOKUP($X630,$AF$7:$AF$25,$AH$7:$AH$25),IF($E630=$AI$6,LOOKUP($X630,$AF$7:$AF$25,$AI$7:$AI$25),IF($E630=$AJ$6,LOOKUP($X630,$AF$7:$AF$25,$AJ$7:$AJ$25),IF($E630=$BR$6,LOOKUP($X630,$AF$7:$AF$25,$BR$7:$BR$25),IF($E630=$BS$6,LOOKUP($X630,$AF$7:$AF$25,$BS$7:$BS$25),IF($E630=$BT$6,LOOKUP($X630,$AF$7:$AF$25,$BT$7:$BT$25),IF($E630=$BU$6,LOOKUP($X630,$AF$7:$AF$25,$BU$7:$BU$25),IF($E630=$BI$6,$BI$7,IF($E630=$AQ$6,LOOKUP($X630,$AF$7:$AF$25,$AQ$7:$AQ$25),IF($E630=$AR$6,LOOKUP($X630,$AF$7:$AF$25,$AR$7:$AR$25),IF($E630=$BV$6,LOOKUP($X630,$AF$7:$AF$25,$BV$7:$BV$25),IF($E630=$BW$6,LOOKUP($X630,$AF$7:$AF$25,$BW$7:$BW$25),IF($E630=$AU$6,LOOKUP($X630,$AF$7:$AF$25,$AU$7:$AU$25),IF($E630=$AV$6,LOOKUP($X630,$AF$7:$AF$25,$AV$7:$AV$25),IF($E630=$AK$6,LOOKUP($X630,$AF$7:$AF$25,$AK$7:$AK$25),IF($E630=$AL$6,LOOKUP($X630,$AF$7:$AF$25,$AL$7:$AL$25),IF($E630=$AM$6,LOOKUP($X630,$AF$7:$AF$25,$AM$7:$AM$25),IF($E630=$BJ$6,$BJ$7,IF($E630=#REF!,#REF!,IF($E630=$AN$6,$AN$7,IF($E630=$AW$6,LOOKUP($X630,$AF$7:$AF$25,$AW$7:$AW$25),IF($E630=$AX$6,LOOKUP($X630,$AF$7:$AF$25,$AX$7:$AX$25),IF($E630=$BD$6,$BD$7,IF($E630=$AY$6,LOOKUP($X630,$AF$7:$AF$25,$AY$7:$AY$25),IF($E630=$AZ$6,LOOKUP($X630,$AF$7:$AF$25,$AZ$7:$AZ$25),IF($E630=$BL$6,$BL$7,IF($E630=$AP$6,LOOKUP($X630,$AF$7:$AF$25,$AP$7:$AP$25),IF($E630=$BK$6,$BK$7,IF($E630=$CD$6,LOOKUP($X630,$AF$7:$AF$25,$CD$7:$CD$25),IF($E630=$BE$6,$BE$7,IF($E630=$BF$6,$BF$7,IF($E630=$BG$6,$BG$7,IF($E630=$CE$6,"based on duration",IF($E630=$CF$6,LOOKUP($X630,$AF$7:$AF$25,$CF$7:$CF$25),IF($E630=$CG$6,$CG$7,IF($E630=$CH$6,$CH$7,IF($E630=$CI$6,$CI$7,IF($E630=$BA$6,$BA$7,IF($E630=$BB$6,$BB$7,IF($E630=$BC$6,$BC$7,IF($E630=#REF!,#REF!,IF($E630=$CJ$6,$CJ$7,"TBD")))))))))))))))))))))))))))))))))))))))))))))</f>
        <v/>
      </c>
      <c r="AC630" s="15" t="str">
        <f t="shared" si="159"/>
        <v/>
      </c>
      <c r="AD630" s="15" t="str">
        <f>IF($G630="","",IF($G630=$CL$6,"",IF($G630=$AG$6,LOOKUP($Z630,$AF$7:$AF$25,$AG$7:$AG$25),IF($G630=$AH$6,LOOKUP($Z630,$AF$7:$AF$25,$AH$7:$AH$25),IF($G630=$AI$6,LOOKUP($Z630,$AF$7:$AF$25,$AI$7:$AI$25),IF($G630=$AJ$6,LOOKUP($Z630,$AF$7:$AF$25,$AJ$7:$AJ$25),IF($G630=$BR$6,LOOKUP($Z630,$AF$7:$AF$25,$BR$7:$BR$25),IF($G630=$BS$6,LOOKUP($Z630,$AF$7:$AF$25,$BS$7:$BS$25),IF($G630=$BT$6,LOOKUP($Z630,$AF$7:$AF$25,$BT$7:$BT$25),IF($G630=$BU$6,LOOKUP($Z630,$AF$7:$AF$25,$BU$7:$BU$25),IF($G630=$BI$6,$BI$7,IF($G630=$AQ$6,LOOKUP($Z630,$AF$7:$AF$25,$AQ$7:$AQ$25),IF($G630=$AR$6,LOOKUP($Z630,$AF$7:$AF$25,$AR$7:$AR$25),IF($G630=$BV$6,LOOKUP($Z630,$AF$7:$AF$25,$BV$7:$BV$25),IF($G630=$BW$6,LOOKUP($Z630,$AF$7:$AF$25,$BW$7:$BW$25),IF($G630=$AU$6,LOOKUP($Z630,$AF$7:$AF$25,$AU$7:$AU$25),IF($G630=$AV$6,LOOKUP($Z630,$AF$7:$AF$25,$AV$7:$AV$25),IF($G630=$AK$6,LOOKUP($Z630,$AF$7:$AF$25,$AK$7:$AK$25),IF($G630=$AL$6,LOOKUP($Z630,$AF$7:$AF$25,$AL$7:$AL$25),IF($G630=$AM$6,LOOKUP($Z630,$AF$7:$AF$25,$AM$7:$AM$25),IF($G630=$BJ$6,$BJ$7,IF($G630=#REF!,#REF!,IF($G630=$AN$6,$AN$7,IF($G630=$AW$6,LOOKUP($Z630,$AF$7:$AF$25,$AW$7:$AW$25),IF($G630=$AX$6,LOOKUP($Z630,$AF$7:$AF$25,$AX$7:$AX$25),IF($G630=$BD$6,$BD$7,IF($G630=$AY$6,LOOKUP($Z630,$AF$7:$AF$25,$AY$7:$AY$25),IF($G630=$AZ$6,LOOKUP($Z630,$AF$7:$AF$25,$AZ$7:$AZ$25),IF($G630=$BL$6,$BL$7,IF($G630=$AP$6,LOOKUP($Z630,$AF$7:$AF$25,$AP$7:$AP$25),IF($G630=$BK$6,$BK$7,IF($G630=$CD$6,LOOKUP($Z630,$AF$7:$AF$25,$CD$7:$CD$25),IF($G630=$BE$6,$BE$7,IF($G630=$BF$6,$BF$7,IF($G630=$BG$6,$BG$7,IF($G630=$CE$6,"based on duration",IF($G630=$CF$6,LOOKUP($Z630,$AF$7:$AF$25,$CF$7:$CF$25),IF($G630=$CG$6,$CG$7,IF($G630=$CH$6,$CH$7,IF($G630=$CI$6,$CI$7,IF($G630=$BA$6,$BA$7,IF($G630=$BB$6,$BB$7,IF($G630=$BC$6,$BC$7,IF($G630=#REF!,#REF!,IF($G630=$CJ$6,$CJ$7,"TBD")))))))))))))))))))))))))))))))))))))))))))))</f>
        <v/>
      </c>
      <c r="AE630" s="121"/>
      <c r="AF630" s="10"/>
      <c r="AG630" s="124"/>
      <c r="AH630" s="124"/>
      <c r="AI630" s="124"/>
      <c r="AJ630" s="124"/>
      <c r="AO630" s="124"/>
      <c r="BR630" s="124"/>
      <c r="BS630" s="125"/>
      <c r="BT630" s="125"/>
      <c r="BX630" s="124"/>
      <c r="BY630" s="125"/>
      <c r="BZ630" s="125"/>
      <c r="CO630" s="136"/>
      <c r="CP630" s="137"/>
    </row>
    <row r="631" spans="1:94" s="123" customFormat="1" x14ac:dyDescent="0.25">
      <c r="A631" s="118"/>
      <c r="B631" s="118"/>
      <c r="C631" s="118"/>
      <c r="D631" s="118"/>
      <c r="E631" s="118"/>
      <c r="F631" s="118"/>
      <c r="G631" s="118"/>
      <c r="H631" s="118"/>
      <c r="I631" s="18"/>
      <c r="J631" s="18"/>
      <c r="K631" s="118"/>
      <c r="L631" s="151"/>
      <c r="M631" s="151"/>
      <c r="N631" s="119"/>
      <c r="O631" s="120" t="str">
        <f t="shared" si="167"/>
        <v/>
      </c>
      <c r="P631" s="119"/>
      <c r="Q631" s="15" t="str">
        <f t="shared" si="168"/>
        <v/>
      </c>
      <c r="R631" s="15" t="str">
        <f>IF('2014 Quote Calculator'!$AB631="-","-",IF('2014 Quote Calculator'!$AB631="","",IF(OR('2014 Quote Calculator'!$E631=$CF$6,'2014 Quote Calculator'!$E631=$CG$6,'2014 Quote Calculator'!$E631=$CH$6,'2014 Quote Calculator'!$E631=$CI$6),'2014 Quote Calculator'!$AB631,(1-$L631)*'2014 Quote Calculator'!$AB631)))</f>
        <v/>
      </c>
      <c r="S631" s="15" t="str">
        <f t="shared" si="157"/>
        <v/>
      </c>
      <c r="T631" s="15" t="str">
        <f>IF('2014 Quote Calculator'!$AB631="-","-",IF('2014 Quote Calculator'!$AB631="","",IF(OR('2014 Quote Calculator'!$G631=$CF$6,'2014 Quote Calculator'!$G631=$CG$6,'2014 Quote Calculator'!$G631=$CH$6,'2014 Quote Calculator'!$G631=$CI$6),'2014 Quote Calculator'!$AB631,(1-$L631)*'2014 Quote Calculator'!$AB631)))</f>
        <v/>
      </c>
      <c r="U631" s="15" t="str">
        <f t="shared" si="169"/>
        <v/>
      </c>
      <c r="V631" s="119"/>
      <c r="W631" s="18" t="str">
        <f t="shared" si="162"/>
        <v/>
      </c>
      <c r="X631" s="18" t="str">
        <f t="shared" si="158"/>
        <v/>
      </c>
      <c r="Y631" s="18"/>
      <c r="Z631" s="18"/>
      <c r="AA631" s="18" t="str">
        <f t="shared" si="166"/>
        <v/>
      </c>
      <c r="AB631" s="15" t="str">
        <f>IF($E631="","",IF($E631=$CL$6,"",IF($E631=$AG$6,LOOKUP($X631,$AF$7:$AF$25,$AG$7:$AG$25),IF($E631=$AH$6,LOOKUP($X631,$AF$7:$AF$25,$AH$7:$AH$25),IF($E631=$AI$6,LOOKUP($X631,$AF$7:$AF$25,$AI$7:$AI$25),IF($E631=$AJ$6,LOOKUP($X631,$AF$7:$AF$25,$AJ$7:$AJ$25),IF($E631=$BR$6,LOOKUP($X631,$AF$7:$AF$25,$BR$7:$BR$25),IF($E631=$BS$6,LOOKUP($X631,$AF$7:$AF$25,$BS$7:$BS$25),IF($E631=$BT$6,LOOKUP($X631,$AF$7:$AF$25,$BT$7:$BT$25),IF($E631=$BU$6,LOOKUP($X631,$AF$7:$AF$25,$BU$7:$BU$25),IF($E631=$BI$6,$BI$7,IF($E631=$AQ$6,LOOKUP($X631,$AF$7:$AF$25,$AQ$7:$AQ$25),IF($E631=$AR$6,LOOKUP($X631,$AF$7:$AF$25,$AR$7:$AR$25),IF($E631=$BV$6,LOOKUP($X631,$AF$7:$AF$25,$BV$7:$BV$25),IF($E631=$BW$6,LOOKUP($X631,$AF$7:$AF$25,$BW$7:$BW$25),IF($E631=$AU$6,LOOKUP($X631,$AF$7:$AF$25,$AU$7:$AU$25),IF($E631=$AV$6,LOOKUP($X631,$AF$7:$AF$25,$AV$7:$AV$25),IF($E631=$AK$6,LOOKUP($X631,$AF$7:$AF$25,$AK$7:$AK$25),IF($E631=$AL$6,LOOKUP($X631,$AF$7:$AF$25,$AL$7:$AL$25),IF($E631=$AM$6,LOOKUP($X631,$AF$7:$AF$25,$AM$7:$AM$25),IF($E631=$BJ$6,$BJ$7,IF($E631=#REF!,#REF!,IF($E631=$AN$6,$AN$7,IF($E631=$AW$6,LOOKUP($X631,$AF$7:$AF$25,$AW$7:$AW$25),IF($E631=$AX$6,LOOKUP($X631,$AF$7:$AF$25,$AX$7:$AX$25),IF($E631=$BD$6,$BD$7,IF($E631=$AY$6,LOOKUP($X631,$AF$7:$AF$25,$AY$7:$AY$25),IF($E631=$AZ$6,LOOKUP($X631,$AF$7:$AF$25,$AZ$7:$AZ$25),IF($E631=$BL$6,$BL$7,IF($E631=$AP$6,LOOKUP($X631,$AF$7:$AF$25,$AP$7:$AP$25),IF($E631=$BK$6,$BK$7,IF($E631=$CD$6,LOOKUP($X631,$AF$7:$AF$25,$CD$7:$CD$25),IF($E631=$BE$6,$BE$7,IF($E631=$BF$6,$BF$7,IF($E631=$BG$6,$BG$7,IF($E631=$CE$6,"based on duration",IF($E631=$CF$6,LOOKUP($X631,$AF$7:$AF$25,$CF$7:$CF$25),IF($E631=$CG$6,$CG$7,IF($E631=$CH$6,$CH$7,IF($E631=$CI$6,$CI$7,IF($E631=$BA$6,$BA$7,IF($E631=$BB$6,$BB$7,IF($E631=$BC$6,$BC$7,IF($E631=#REF!,#REF!,IF($E631=$CJ$6,$CJ$7,"TBD")))))))))))))))))))))))))))))))))))))))))))))</f>
        <v/>
      </c>
      <c r="AC631" s="15" t="str">
        <f t="shared" si="159"/>
        <v/>
      </c>
      <c r="AD631" s="15" t="str">
        <f>IF($G631="","",IF($G631=$CL$6,"",IF($G631=$AG$6,LOOKUP($Z631,$AF$7:$AF$25,$AG$7:$AG$25),IF($G631=$AH$6,LOOKUP($Z631,$AF$7:$AF$25,$AH$7:$AH$25),IF($G631=$AI$6,LOOKUP($Z631,$AF$7:$AF$25,$AI$7:$AI$25),IF($G631=$AJ$6,LOOKUP($Z631,$AF$7:$AF$25,$AJ$7:$AJ$25),IF($G631=$BR$6,LOOKUP($Z631,$AF$7:$AF$25,$BR$7:$BR$25),IF($G631=$BS$6,LOOKUP($Z631,$AF$7:$AF$25,$BS$7:$BS$25),IF($G631=$BT$6,LOOKUP($Z631,$AF$7:$AF$25,$BT$7:$BT$25),IF($G631=$BU$6,LOOKUP($Z631,$AF$7:$AF$25,$BU$7:$BU$25),IF($G631=$BI$6,$BI$7,IF($G631=$AQ$6,LOOKUP($Z631,$AF$7:$AF$25,$AQ$7:$AQ$25),IF($G631=$AR$6,LOOKUP($Z631,$AF$7:$AF$25,$AR$7:$AR$25),IF($G631=$BV$6,LOOKUP($Z631,$AF$7:$AF$25,$BV$7:$BV$25),IF($G631=$BW$6,LOOKUP($Z631,$AF$7:$AF$25,$BW$7:$BW$25),IF($G631=$AU$6,LOOKUP($Z631,$AF$7:$AF$25,$AU$7:$AU$25),IF($G631=$AV$6,LOOKUP($Z631,$AF$7:$AF$25,$AV$7:$AV$25),IF($G631=$AK$6,LOOKUP($Z631,$AF$7:$AF$25,$AK$7:$AK$25),IF($G631=$AL$6,LOOKUP($Z631,$AF$7:$AF$25,$AL$7:$AL$25),IF($G631=$AM$6,LOOKUP($Z631,$AF$7:$AF$25,$AM$7:$AM$25),IF($G631=$BJ$6,$BJ$7,IF($G631=#REF!,#REF!,IF($G631=$AN$6,$AN$7,IF($G631=$AW$6,LOOKUP($Z631,$AF$7:$AF$25,$AW$7:$AW$25),IF($G631=$AX$6,LOOKUP($Z631,$AF$7:$AF$25,$AX$7:$AX$25),IF($G631=$BD$6,$BD$7,IF($G631=$AY$6,LOOKUP($Z631,$AF$7:$AF$25,$AY$7:$AY$25),IF($G631=$AZ$6,LOOKUP($Z631,$AF$7:$AF$25,$AZ$7:$AZ$25),IF($G631=$BL$6,$BL$7,IF($G631=$AP$6,LOOKUP($Z631,$AF$7:$AF$25,$AP$7:$AP$25),IF($G631=$BK$6,$BK$7,IF($G631=$CD$6,LOOKUP($Z631,$AF$7:$AF$25,$CD$7:$CD$25),IF($G631=$BE$6,$BE$7,IF($G631=$BF$6,$BF$7,IF($G631=$BG$6,$BG$7,IF($G631=$CE$6,"based on duration",IF($G631=$CF$6,LOOKUP($Z631,$AF$7:$AF$25,$CF$7:$CF$25),IF($G631=$CG$6,$CG$7,IF($G631=$CH$6,$CH$7,IF($G631=$CI$6,$CI$7,IF($G631=$BA$6,$BA$7,IF($G631=$BB$6,$BB$7,IF($G631=$BC$6,$BC$7,IF($G631=#REF!,#REF!,IF($G631=$CJ$6,$CJ$7,"TBD")))))))))))))))))))))))))))))))))))))))))))))</f>
        <v/>
      </c>
      <c r="AE631" s="121"/>
      <c r="AF631" s="10"/>
      <c r="AG631" s="124"/>
      <c r="AH631" s="124"/>
      <c r="AI631" s="124"/>
      <c r="AJ631" s="124"/>
      <c r="AO631" s="124"/>
      <c r="BR631" s="124"/>
      <c r="BS631" s="125"/>
      <c r="BT631" s="125"/>
      <c r="BX631" s="124"/>
      <c r="BY631" s="125"/>
      <c r="BZ631" s="125"/>
      <c r="CO631" s="136"/>
      <c r="CP631" s="137"/>
    </row>
    <row r="632" spans="1:94" s="123" customFormat="1" x14ac:dyDescent="0.25">
      <c r="A632" s="118"/>
      <c r="B632" s="118"/>
      <c r="C632" s="118"/>
      <c r="D632" s="118"/>
      <c r="E632" s="118"/>
      <c r="F632" s="118"/>
      <c r="G632" s="118"/>
      <c r="H632" s="118"/>
      <c r="I632" s="18"/>
      <c r="J632" s="18"/>
      <c r="K632" s="118"/>
      <c r="L632" s="151"/>
      <c r="M632" s="151"/>
      <c r="N632" s="119"/>
      <c r="O632" s="120" t="str">
        <f t="shared" si="167"/>
        <v/>
      </c>
      <c r="P632" s="119"/>
      <c r="Q632" s="15" t="str">
        <f t="shared" si="168"/>
        <v/>
      </c>
      <c r="R632" s="15" t="str">
        <f>IF('2014 Quote Calculator'!$AB632="-","-",IF('2014 Quote Calculator'!$AB632="","",IF(OR('2014 Quote Calculator'!$E632=$CF$6,'2014 Quote Calculator'!$E632=$CG$6,'2014 Quote Calculator'!$E632=$CH$6,'2014 Quote Calculator'!$E632=$CI$6),'2014 Quote Calculator'!$AB632,(1-$L632)*'2014 Quote Calculator'!$AB632)))</f>
        <v/>
      </c>
      <c r="S632" s="15" t="str">
        <f t="shared" si="157"/>
        <v/>
      </c>
      <c r="T632" s="15" t="str">
        <f>IF('2014 Quote Calculator'!$AB632="-","-",IF('2014 Quote Calculator'!$AB632="","",IF(OR('2014 Quote Calculator'!$G632=$CF$6,'2014 Quote Calculator'!$G632=$CG$6,'2014 Quote Calculator'!$G632=$CH$6,'2014 Quote Calculator'!$G632=$CI$6),'2014 Quote Calculator'!$AB632,(1-$L632)*'2014 Quote Calculator'!$AB632)))</f>
        <v/>
      </c>
      <c r="U632" s="15" t="str">
        <f t="shared" si="169"/>
        <v/>
      </c>
      <c r="V632" s="119"/>
      <c r="W632" s="18" t="str">
        <f t="shared" si="162"/>
        <v/>
      </c>
      <c r="X632" s="18" t="str">
        <f t="shared" si="158"/>
        <v/>
      </c>
      <c r="Y632" s="18"/>
      <c r="Z632" s="18"/>
      <c r="AA632" s="18" t="str">
        <f t="shared" si="166"/>
        <v/>
      </c>
      <c r="AB632" s="15" t="str">
        <f>IF($E632="","",IF($E632=$CL$6,"",IF($E632=$AG$6,LOOKUP($X632,$AF$7:$AF$25,$AG$7:$AG$25),IF($E632=$AH$6,LOOKUP($X632,$AF$7:$AF$25,$AH$7:$AH$25),IF($E632=$AI$6,LOOKUP($X632,$AF$7:$AF$25,$AI$7:$AI$25),IF($E632=$AJ$6,LOOKUP($X632,$AF$7:$AF$25,$AJ$7:$AJ$25),IF($E632=$BR$6,LOOKUP($X632,$AF$7:$AF$25,$BR$7:$BR$25),IF($E632=$BS$6,LOOKUP($X632,$AF$7:$AF$25,$BS$7:$BS$25),IF($E632=$BT$6,LOOKUP($X632,$AF$7:$AF$25,$BT$7:$BT$25),IF($E632=$BU$6,LOOKUP($X632,$AF$7:$AF$25,$BU$7:$BU$25),IF($E632=$BI$6,$BI$7,IF($E632=$AQ$6,LOOKUP($X632,$AF$7:$AF$25,$AQ$7:$AQ$25),IF($E632=$AR$6,LOOKUP($X632,$AF$7:$AF$25,$AR$7:$AR$25),IF($E632=$BV$6,LOOKUP($X632,$AF$7:$AF$25,$BV$7:$BV$25),IF($E632=$BW$6,LOOKUP($X632,$AF$7:$AF$25,$BW$7:$BW$25),IF($E632=$AU$6,LOOKUP($X632,$AF$7:$AF$25,$AU$7:$AU$25),IF($E632=$AV$6,LOOKUP($X632,$AF$7:$AF$25,$AV$7:$AV$25),IF($E632=$AK$6,LOOKUP($X632,$AF$7:$AF$25,$AK$7:$AK$25),IF($E632=$AL$6,LOOKUP($X632,$AF$7:$AF$25,$AL$7:$AL$25),IF($E632=$AM$6,LOOKUP($X632,$AF$7:$AF$25,$AM$7:$AM$25),IF($E632=$BJ$6,$BJ$7,IF($E632=#REF!,#REF!,IF($E632=$AN$6,$AN$7,IF($E632=$AW$6,LOOKUP($X632,$AF$7:$AF$25,$AW$7:$AW$25),IF($E632=$AX$6,LOOKUP($X632,$AF$7:$AF$25,$AX$7:$AX$25),IF($E632=$BD$6,$BD$7,IF($E632=$AY$6,LOOKUP($X632,$AF$7:$AF$25,$AY$7:$AY$25),IF($E632=$AZ$6,LOOKUP($X632,$AF$7:$AF$25,$AZ$7:$AZ$25),IF($E632=$BL$6,$BL$7,IF($E632=$AP$6,LOOKUP($X632,$AF$7:$AF$25,$AP$7:$AP$25),IF($E632=$BK$6,$BK$7,IF($E632=$CD$6,LOOKUP($X632,$AF$7:$AF$25,$CD$7:$CD$25),IF($E632=$BE$6,$BE$7,IF($E632=$BF$6,$BF$7,IF($E632=$BG$6,$BG$7,IF($E632=$CE$6,"based on duration",IF($E632=$CF$6,LOOKUP($X632,$AF$7:$AF$25,$CF$7:$CF$25),IF($E632=$CG$6,$CG$7,IF($E632=$CH$6,$CH$7,IF($E632=$CI$6,$CI$7,IF($E632=$BA$6,$BA$7,IF($E632=$BB$6,$BB$7,IF($E632=$BC$6,$BC$7,IF($E632=#REF!,#REF!,IF($E632=$CJ$6,$CJ$7,"TBD")))))))))))))))))))))))))))))))))))))))))))))</f>
        <v/>
      </c>
      <c r="AC632" s="15" t="str">
        <f t="shared" si="159"/>
        <v/>
      </c>
      <c r="AD632" s="15" t="str">
        <f>IF($G632="","",IF($G632=$CL$6,"",IF($G632=$AG$6,LOOKUP($Z632,$AF$7:$AF$25,$AG$7:$AG$25),IF($G632=$AH$6,LOOKUP($Z632,$AF$7:$AF$25,$AH$7:$AH$25),IF($G632=$AI$6,LOOKUP($Z632,$AF$7:$AF$25,$AI$7:$AI$25),IF($G632=$AJ$6,LOOKUP($Z632,$AF$7:$AF$25,$AJ$7:$AJ$25),IF($G632=$BR$6,LOOKUP($Z632,$AF$7:$AF$25,$BR$7:$BR$25),IF($G632=$BS$6,LOOKUP($Z632,$AF$7:$AF$25,$BS$7:$BS$25),IF($G632=$BT$6,LOOKUP($Z632,$AF$7:$AF$25,$BT$7:$BT$25),IF($G632=$BU$6,LOOKUP($Z632,$AF$7:$AF$25,$BU$7:$BU$25),IF($G632=$BI$6,$BI$7,IF($G632=$AQ$6,LOOKUP($Z632,$AF$7:$AF$25,$AQ$7:$AQ$25),IF($G632=$AR$6,LOOKUP($Z632,$AF$7:$AF$25,$AR$7:$AR$25),IF($G632=$BV$6,LOOKUP($Z632,$AF$7:$AF$25,$BV$7:$BV$25),IF($G632=$BW$6,LOOKUP($Z632,$AF$7:$AF$25,$BW$7:$BW$25),IF($G632=$AU$6,LOOKUP($Z632,$AF$7:$AF$25,$AU$7:$AU$25),IF($G632=$AV$6,LOOKUP($Z632,$AF$7:$AF$25,$AV$7:$AV$25),IF($G632=$AK$6,LOOKUP($Z632,$AF$7:$AF$25,$AK$7:$AK$25),IF($G632=$AL$6,LOOKUP($Z632,$AF$7:$AF$25,$AL$7:$AL$25),IF($G632=$AM$6,LOOKUP($Z632,$AF$7:$AF$25,$AM$7:$AM$25),IF($G632=$BJ$6,$BJ$7,IF($G632=#REF!,#REF!,IF($G632=$AN$6,$AN$7,IF($G632=$AW$6,LOOKUP($Z632,$AF$7:$AF$25,$AW$7:$AW$25),IF($G632=$AX$6,LOOKUP($Z632,$AF$7:$AF$25,$AX$7:$AX$25),IF($G632=$BD$6,$BD$7,IF($G632=$AY$6,LOOKUP($Z632,$AF$7:$AF$25,$AY$7:$AY$25),IF($G632=$AZ$6,LOOKUP($Z632,$AF$7:$AF$25,$AZ$7:$AZ$25),IF($G632=$BL$6,$BL$7,IF($G632=$AP$6,LOOKUP($Z632,$AF$7:$AF$25,$AP$7:$AP$25),IF($G632=$BK$6,$BK$7,IF($G632=$CD$6,LOOKUP($Z632,$AF$7:$AF$25,$CD$7:$CD$25),IF($G632=$BE$6,$BE$7,IF($G632=$BF$6,$BF$7,IF($G632=$BG$6,$BG$7,IF($G632=$CE$6,"based on duration",IF($G632=$CF$6,LOOKUP($Z632,$AF$7:$AF$25,$CF$7:$CF$25),IF($G632=$CG$6,$CG$7,IF($G632=$CH$6,$CH$7,IF($G632=$CI$6,$CI$7,IF($G632=$BA$6,$BA$7,IF($G632=$BB$6,$BB$7,IF($G632=$BC$6,$BC$7,IF($G632=#REF!,#REF!,IF($G632=$CJ$6,$CJ$7,"TBD")))))))))))))))))))))))))))))))))))))))))))))</f>
        <v/>
      </c>
      <c r="AE632" s="121"/>
      <c r="AF632" s="10"/>
      <c r="AG632" s="124"/>
      <c r="AH632" s="124"/>
      <c r="AI632" s="124"/>
      <c r="AJ632" s="124"/>
      <c r="AO632" s="124"/>
      <c r="BR632" s="124"/>
      <c r="BS632" s="125"/>
      <c r="BT632" s="125"/>
      <c r="BX632" s="124"/>
      <c r="BY632" s="125"/>
      <c r="BZ632" s="125"/>
      <c r="CO632" s="136"/>
      <c r="CP632" s="137"/>
    </row>
    <row r="633" spans="1:94" s="123" customFormat="1" x14ac:dyDescent="0.25">
      <c r="A633" s="118"/>
      <c r="B633" s="118"/>
      <c r="C633" s="118"/>
      <c r="D633" s="118"/>
      <c r="E633" s="118"/>
      <c r="F633" s="118"/>
      <c r="G633" s="118"/>
      <c r="H633" s="118"/>
      <c r="I633" s="18"/>
      <c r="J633" s="18"/>
      <c r="K633" s="118"/>
      <c r="L633" s="151"/>
      <c r="M633" s="151"/>
      <c r="N633" s="119"/>
      <c r="O633" s="120" t="str">
        <f t="shared" si="167"/>
        <v/>
      </c>
      <c r="P633" s="119"/>
      <c r="Q633" s="15" t="str">
        <f t="shared" si="168"/>
        <v/>
      </c>
      <c r="R633" s="15" t="str">
        <f>IF('2014 Quote Calculator'!$AB633="-","-",IF('2014 Quote Calculator'!$AB633="","",IF(OR('2014 Quote Calculator'!$E633=$CF$6,'2014 Quote Calculator'!$E633=$CG$6,'2014 Quote Calculator'!$E633=$CH$6,'2014 Quote Calculator'!$E633=$CI$6),'2014 Quote Calculator'!$AB633,(1-$L633)*'2014 Quote Calculator'!$AB633)))</f>
        <v/>
      </c>
      <c r="S633" s="15" t="str">
        <f t="shared" si="157"/>
        <v/>
      </c>
      <c r="T633" s="15" t="str">
        <f>IF('2014 Quote Calculator'!$AB633="-","-",IF('2014 Quote Calculator'!$AB633="","",IF(OR('2014 Quote Calculator'!$G633=$CF$6,'2014 Quote Calculator'!$G633=$CG$6,'2014 Quote Calculator'!$G633=$CH$6,'2014 Quote Calculator'!$G633=$CI$6),'2014 Quote Calculator'!$AB633,(1-$L633)*'2014 Quote Calculator'!$AB633)))</f>
        <v/>
      </c>
      <c r="U633" s="15" t="str">
        <f t="shared" si="169"/>
        <v/>
      </c>
      <c r="V633" s="119"/>
      <c r="W633" s="18" t="str">
        <f t="shared" si="162"/>
        <v/>
      </c>
      <c r="X633" s="18" t="str">
        <f t="shared" si="158"/>
        <v/>
      </c>
      <c r="Y633" s="18"/>
      <c r="Z633" s="18"/>
      <c r="AA633" s="18" t="str">
        <f t="shared" si="166"/>
        <v/>
      </c>
      <c r="AB633" s="15" t="str">
        <f>IF($E633="","",IF($E633=$CL$6,"",IF($E633=$AG$6,LOOKUP($X633,$AF$7:$AF$25,$AG$7:$AG$25),IF($E633=$AH$6,LOOKUP($X633,$AF$7:$AF$25,$AH$7:$AH$25),IF($E633=$AI$6,LOOKUP($X633,$AF$7:$AF$25,$AI$7:$AI$25),IF($E633=$AJ$6,LOOKUP($X633,$AF$7:$AF$25,$AJ$7:$AJ$25),IF($E633=$BR$6,LOOKUP($X633,$AF$7:$AF$25,$BR$7:$BR$25),IF($E633=$BS$6,LOOKUP($X633,$AF$7:$AF$25,$BS$7:$BS$25),IF($E633=$BT$6,LOOKUP($X633,$AF$7:$AF$25,$BT$7:$BT$25),IF($E633=$BU$6,LOOKUP($X633,$AF$7:$AF$25,$BU$7:$BU$25),IF($E633=$BI$6,$BI$7,IF($E633=$AQ$6,LOOKUP($X633,$AF$7:$AF$25,$AQ$7:$AQ$25),IF($E633=$AR$6,LOOKUP($X633,$AF$7:$AF$25,$AR$7:$AR$25),IF($E633=$BV$6,LOOKUP($X633,$AF$7:$AF$25,$BV$7:$BV$25),IF($E633=$BW$6,LOOKUP($X633,$AF$7:$AF$25,$BW$7:$BW$25),IF($E633=$AU$6,LOOKUP($X633,$AF$7:$AF$25,$AU$7:$AU$25),IF($E633=$AV$6,LOOKUP($X633,$AF$7:$AF$25,$AV$7:$AV$25),IF($E633=$AK$6,LOOKUP($X633,$AF$7:$AF$25,$AK$7:$AK$25),IF($E633=$AL$6,LOOKUP($X633,$AF$7:$AF$25,$AL$7:$AL$25),IF($E633=$AM$6,LOOKUP($X633,$AF$7:$AF$25,$AM$7:$AM$25),IF($E633=$BJ$6,$BJ$7,IF($E633=#REF!,#REF!,IF($E633=$AN$6,$AN$7,IF($E633=$AW$6,LOOKUP($X633,$AF$7:$AF$25,$AW$7:$AW$25),IF($E633=$AX$6,LOOKUP($X633,$AF$7:$AF$25,$AX$7:$AX$25),IF($E633=$BD$6,$BD$7,IF($E633=$AY$6,LOOKUP($X633,$AF$7:$AF$25,$AY$7:$AY$25),IF($E633=$AZ$6,LOOKUP($X633,$AF$7:$AF$25,$AZ$7:$AZ$25),IF($E633=$BL$6,$BL$7,IF($E633=$AP$6,LOOKUP($X633,$AF$7:$AF$25,$AP$7:$AP$25),IF($E633=$BK$6,$BK$7,IF($E633=$CD$6,LOOKUP($X633,$AF$7:$AF$25,$CD$7:$CD$25),IF($E633=$BE$6,$BE$7,IF($E633=$BF$6,$BF$7,IF($E633=$BG$6,$BG$7,IF($E633=$CE$6,"based on duration",IF($E633=$CF$6,LOOKUP($X633,$AF$7:$AF$25,$CF$7:$CF$25),IF($E633=$CG$6,$CG$7,IF($E633=$CH$6,$CH$7,IF($E633=$CI$6,$CI$7,IF($E633=$BA$6,$BA$7,IF($E633=$BB$6,$BB$7,IF($E633=$BC$6,$BC$7,IF($E633=#REF!,#REF!,IF($E633=$CJ$6,$CJ$7,"TBD")))))))))))))))))))))))))))))))))))))))))))))</f>
        <v/>
      </c>
      <c r="AC633" s="15" t="str">
        <f t="shared" si="159"/>
        <v/>
      </c>
      <c r="AD633" s="15" t="str">
        <f>IF($G633="","",IF($G633=$CL$6,"",IF($G633=$AG$6,LOOKUP($Z633,$AF$7:$AF$25,$AG$7:$AG$25),IF($G633=$AH$6,LOOKUP($Z633,$AF$7:$AF$25,$AH$7:$AH$25),IF($G633=$AI$6,LOOKUP($Z633,$AF$7:$AF$25,$AI$7:$AI$25),IF($G633=$AJ$6,LOOKUP($Z633,$AF$7:$AF$25,$AJ$7:$AJ$25),IF($G633=$BR$6,LOOKUP($Z633,$AF$7:$AF$25,$BR$7:$BR$25),IF($G633=$BS$6,LOOKUP($Z633,$AF$7:$AF$25,$BS$7:$BS$25),IF($G633=$BT$6,LOOKUP($Z633,$AF$7:$AF$25,$BT$7:$BT$25),IF($G633=$BU$6,LOOKUP($Z633,$AF$7:$AF$25,$BU$7:$BU$25),IF($G633=$BI$6,$BI$7,IF($G633=$AQ$6,LOOKUP($Z633,$AF$7:$AF$25,$AQ$7:$AQ$25),IF($G633=$AR$6,LOOKUP($Z633,$AF$7:$AF$25,$AR$7:$AR$25),IF($G633=$BV$6,LOOKUP($Z633,$AF$7:$AF$25,$BV$7:$BV$25),IF($G633=$BW$6,LOOKUP($Z633,$AF$7:$AF$25,$BW$7:$BW$25),IF($G633=$AU$6,LOOKUP($Z633,$AF$7:$AF$25,$AU$7:$AU$25),IF($G633=$AV$6,LOOKUP($Z633,$AF$7:$AF$25,$AV$7:$AV$25),IF($G633=$AK$6,LOOKUP($Z633,$AF$7:$AF$25,$AK$7:$AK$25),IF($G633=$AL$6,LOOKUP($Z633,$AF$7:$AF$25,$AL$7:$AL$25),IF($G633=$AM$6,LOOKUP($Z633,$AF$7:$AF$25,$AM$7:$AM$25),IF($G633=$BJ$6,$BJ$7,IF($G633=#REF!,#REF!,IF($G633=$AN$6,$AN$7,IF($G633=$AW$6,LOOKUP($Z633,$AF$7:$AF$25,$AW$7:$AW$25),IF($G633=$AX$6,LOOKUP($Z633,$AF$7:$AF$25,$AX$7:$AX$25),IF($G633=$BD$6,$BD$7,IF($G633=$AY$6,LOOKUP($Z633,$AF$7:$AF$25,$AY$7:$AY$25),IF($G633=$AZ$6,LOOKUP($Z633,$AF$7:$AF$25,$AZ$7:$AZ$25),IF($G633=$BL$6,$BL$7,IF($G633=$AP$6,LOOKUP($Z633,$AF$7:$AF$25,$AP$7:$AP$25),IF($G633=$BK$6,$BK$7,IF($G633=$CD$6,LOOKUP($Z633,$AF$7:$AF$25,$CD$7:$CD$25),IF($G633=$BE$6,$BE$7,IF($G633=$BF$6,$BF$7,IF($G633=$BG$6,$BG$7,IF($G633=$CE$6,"based on duration",IF($G633=$CF$6,LOOKUP($Z633,$AF$7:$AF$25,$CF$7:$CF$25),IF($G633=$CG$6,$CG$7,IF($G633=$CH$6,$CH$7,IF($G633=$CI$6,$CI$7,IF($G633=$BA$6,$BA$7,IF($G633=$BB$6,$BB$7,IF($G633=$BC$6,$BC$7,IF($G633=#REF!,#REF!,IF($G633=$CJ$6,$CJ$7,"TBD")))))))))))))))))))))))))))))))))))))))))))))</f>
        <v/>
      </c>
      <c r="AE633" s="121"/>
      <c r="AF633" s="10"/>
      <c r="AG633" s="124"/>
      <c r="AH633" s="124"/>
      <c r="AI633" s="124"/>
      <c r="AJ633" s="124"/>
      <c r="AO633" s="124"/>
      <c r="BR633" s="124"/>
      <c r="BS633" s="125"/>
      <c r="BT633" s="125"/>
      <c r="BX633" s="124"/>
      <c r="BY633" s="125"/>
      <c r="BZ633" s="125"/>
      <c r="CO633" s="136"/>
      <c r="CP633" s="137"/>
    </row>
    <row r="634" spans="1:94" s="123" customFormat="1" x14ac:dyDescent="0.25">
      <c r="A634" s="118"/>
      <c r="B634" s="118"/>
      <c r="C634" s="118"/>
      <c r="D634" s="118"/>
      <c r="E634" s="118"/>
      <c r="F634" s="118"/>
      <c r="G634" s="118"/>
      <c r="H634" s="118"/>
      <c r="I634" s="18"/>
      <c r="J634" s="18"/>
      <c r="K634" s="118"/>
      <c r="L634" s="151"/>
      <c r="M634" s="151"/>
      <c r="N634" s="119"/>
      <c r="O634" s="120" t="str">
        <f t="shared" si="167"/>
        <v/>
      </c>
      <c r="P634" s="119"/>
      <c r="Q634" s="15" t="str">
        <f t="shared" si="168"/>
        <v/>
      </c>
      <c r="R634" s="15" t="str">
        <f>IF('2014 Quote Calculator'!$AB634="-","-",IF('2014 Quote Calculator'!$AB634="","",IF(OR('2014 Quote Calculator'!$E634=$CF$6,'2014 Quote Calculator'!$E634=$CG$6,'2014 Quote Calculator'!$E634=$CH$6,'2014 Quote Calculator'!$E634=$CI$6),'2014 Quote Calculator'!$AB634,(1-$L634)*'2014 Quote Calculator'!$AB634)))</f>
        <v/>
      </c>
      <c r="S634" s="15" t="str">
        <f t="shared" si="157"/>
        <v/>
      </c>
      <c r="T634" s="15" t="str">
        <f>IF('2014 Quote Calculator'!$AB634="-","-",IF('2014 Quote Calculator'!$AB634="","",IF(OR('2014 Quote Calculator'!$G634=$CF$6,'2014 Quote Calculator'!$G634=$CG$6,'2014 Quote Calculator'!$G634=$CH$6,'2014 Quote Calculator'!$G634=$CI$6),'2014 Quote Calculator'!$AB634,(1-$L634)*'2014 Quote Calculator'!$AB634)))</f>
        <v/>
      </c>
      <c r="U634" s="15" t="str">
        <f t="shared" si="169"/>
        <v/>
      </c>
      <c r="V634" s="119"/>
      <c r="W634" s="18" t="str">
        <f t="shared" si="162"/>
        <v/>
      </c>
      <c r="X634" s="18" t="str">
        <f t="shared" si="158"/>
        <v/>
      </c>
      <c r="Y634" s="18"/>
      <c r="Z634" s="18"/>
      <c r="AA634" s="18" t="str">
        <f t="shared" si="166"/>
        <v/>
      </c>
      <c r="AB634" s="15" t="str">
        <f>IF($E634="","",IF($E634=$CL$6,"",IF($E634=$AG$6,LOOKUP($X634,$AF$7:$AF$25,$AG$7:$AG$25),IF($E634=$AH$6,LOOKUP($X634,$AF$7:$AF$25,$AH$7:$AH$25),IF($E634=$AI$6,LOOKUP($X634,$AF$7:$AF$25,$AI$7:$AI$25),IF($E634=$AJ$6,LOOKUP($X634,$AF$7:$AF$25,$AJ$7:$AJ$25),IF($E634=$BR$6,LOOKUP($X634,$AF$7:$AF$25,$BR$7:$BR$25),IF($E634=$BS$6,LOOKUP($X634,$AF$7:$AF$25,$BS$7:$BS$25),IF($E634=$BT$6,LOOKUP($X634,$AF$7:$AF$25,$BT$7:$BT$25),IF($E634=$BU$6,LOOKUP($X634,$AF$7:$AF$25,$BU$7:$BU$25),IF($E634=$BI$6,$BI$7,IF($E634=$AQ$6,LOOKUP($X634,$AF$7:$AF$25,$AQ$7:$AQ$25),IF($E634=$AR$6,LOOKUP($X634,$AF$7:$AF$25,$AR$7:$AR$25),IF($E634=$BV$6,LOOKUP($X634,$AF$7:$AF$25,$BV$7:$BV$25),IF($E634=$BW$6,LOOKUP($X634,$AF$7:$AF$25,$BW$7:$BW$25),IF($E634=$AU$6,LOOKUP($X634,$AF$7:$AF$25,$AU$7:$AU$25),IF($E634=$AV$6,LOOKUP($X634,$AF$7:$AF$25,$AV$7:$AV$25),IF($E634=$AK$6,LOOKUP($X634,$AF$7:$AF$25,$AK$7:$AK$25),IF($E634=$AL$6,LOOKUP($X634,$AF$7:$AF$25,$AL$7:$AL$25),IF($E634=$AM$6,LOOKUP($X634,$AF$7:$AF$25,$AM$7:$AM$25),IF($E634=$BJ$6,$BJ$7,IF($E634=#REF!,#REF!,IF($E634=$AN$6,$AN$7,IF($E634=$AW$6,LOOKUP($X634,$AF$7:$AF$25,$AW$7:$AW$25),IF($E634=$AX$6,LOOKUP($X634,$AF$7:$AF$25,$AX$7:$AX$25),IF($E634=$BD$6,$BD$7,IF($E634=$AY$6,LOOKUP($X634,$AF$7:$AF$25,$AY$7:$AY$25),IF($E634=$AZ$6,LOOKUP($X634,$AF$7:$AF$25,$AZ$7:$AZ$25),IF($E634=$BL$6,$BL$7,IF($E634=$AP$6,LOOKUP($X634,$AF$7:$AF$25,$AP$7:$AP$25),IF($E634=$BK$6,$BK$7,IF($E634=$CD$6,LOOKUP($X634,$AF$7:$AF$25,$CD$7:$CD$25),IF($E634=$BE$6,$BE$7,IF($E634=$BF$6,$BF$7,IF($E634=$BG$6,$BG$7,IF($E634=$CE$6,"based on duration",IF($E634=$CF$6,LOOKUP($X634,$AF$7:$AF$25,$CF$7:$CF$25),IF($E634=$CG$6,$CG$7,IF($E634=$CH$6,$CH$7,IF($E634=$CI$6,$CI$7,IF($E634=$BA$6,$BA$7,IF($E634=$BB$6,$BB$7,IF($E634=$BC$6,$BC$7,IF($E634=#REF!,#REF!,IF($E634=$CJ$6,$CJ$7,"TBD")))))))))))))))))))))))))))))))))))))))))))))</f>
        <v/>
      </c>
      <c r="AC634" s="15" t="str">
        <f t="shared" si="159"/>
        <v/>
      </c>
      <c r="AD634" s="15" t="str">
        <f>IF($G634="","",IF($G634=$CL$6,"",IF($G634=$AG$6,LOOKUP($Z634,$AF$7:$AF$25,$AG$7:$AG$25),IF($G634=$AH$6,LOOKUP($Z634,$AF$7:$AF$25,$AH$7:$AH$25),IF($G634=$AI$6,LOOKUP($Z634,$AF$7:$AF$25,$AI$7:$AI$25),IF($G634=$AJ$6,LOOKUP($Z634,$AF$7:$AF$25,$AJ$7:$AJ$25),IF($G634=$BR$6,LOOKUP($Z634,$AF$7:$AF$25,$BR$7:$BR$25),IF($G634=$BS$6,LOOKUP($Z634,$AF$7:$AF$25,$BS$7:$BS$25),IF($G634=$BT$6,LOOKUP($Z634,$AF$7:$AF$25,$BT$7:$BT$25),IF($G634=$BU$6,LOOKUP($Z634,$AF$7:$AF$25,$BU$7:$BU$25),IF($G634=$BI$6,$BI$7,IF($G634=$AQ$6,LOOKUP($Z634,$AF$7:$AF$25,$AQ$7:$AQ$25),IF($G634=$AR$6,LOOKUP($Z634,$AF$7:$AF$25,$AR$7:$AR$25),IF($G634=$BV$6,LOOKUP($Z634,$AF$7:$AF$25,$BV$7:$BV$25),IF($G634=$BW$6,LOOKUP($Z634,$AF$7:$AF$25,$BW$7:$BW$25),IF($G634=$AU$6,LOOKUP($Z634,$AF$7:$AF$25,$AU$7:$AU$25),IF($G634=$AV$6,LOOKUP($Z634,$AF$7:$AF$25,$AV$7:$AV$25),IF($G634=$AK$6,LOOKUP($Z634,$AF$7:$AF$25,$AK$7:$AK$25),IF($G634=$AL$6,LOOKUP($Z634,$AF$7:$AF$25,$AL$7:$AL$25),IF($G634=$AM$6,LOOKUP($Z634,$AF$7:$AF$25,$AM$7:$AM$25),IF($G634=$BJ$6,$BJ$7,IF($G634=#REF!,#REF!,IF($G634=$AN$6,$AN$7,IF($G634=$AW$6,LOOKUP($Z634,$AF$7:$AF$25,$AW$7:$AW$25),IF($G634=$AX$6,LOOKUP($Z634,$AF$7:$AF$25,$AX$7:$AX$25),IF($G634=$BD$6,$BD$7,IF($G634=$AY$6,LOOKUP($Z634,$AF$7:$AF$25,$AY$7:$AY$25),IF($G634=$AZ$6,LOOKUP($Z634,$AF$7:$AF$25,$AZ$7:$AZ$25),IF($G634=$BL$6,$BL$7,IF($G634=$AP$6,LOOKUP($Z634,$AF$7:$AF$25,$AP$7:$AP$25),IF($G634=$BK$6,$BK$7,IF($G634=$CD$6,LOOKUP($Z634,$AF$7:$AF$25,$CD$7:$CD$25),IF($G634=$BE$6,$BE$7,IF($G634=$BF$6,$BF$7,IF($G634=$BG$6,$BG$7,IF($G634=$CE$6,"based on duration",IF($G634=$CF$6,LOOKUP($Z634,$AF$7:$AF$25,$CF$7:$CF$25),IF($G634=$CG$6,$CG$7,IF($G634=$CH$6,$CH$7,IF($G634=$CI$6,$CI$7,IF($G634=$BA$6,$BA$7,IF($G634=$BB$6,$BB$7,IF($G634=$BC$6,$BC$7,IF($G634=#REF!,#REF!,IF($G634=$CJ$6,$CJ$7,"TBD")))))))))))))))))))))))))))))))))))))))))))))</f>
        <v/>
      </c>
      <c r="AE634" s="121"/>
      <c r="AF634" s="10"/>
      <c r="AG634" s="124"/>
      <c r="AH634" s="124"/>
      <c r="AI634" s="124"/>
      <c r="AJ634" s="124"/>
      <c r="AO634" s="124"/>
      <c r="BR634" s="124"/>
      <c r="BS634" s="125"/>
      <c r="BT634" s="125"/>
      <c r="BX634" s="124"/>
      <c r="BY634" s="125"/>
      <c r="BZ634" s="125"/>
      <c r="CO634" s="136"/>
      <c r="CP634" s="137"/>
    </row>
    <row r="635" spans="1:94" s="123" customFormat="1" x14ac:dyDescent="0.25">
      <c r="A635" s="118"/>
      <c r="B635" s="118"/>
      <c r="C635" s="118"/>
      <c r="D635" s="118"/>
      <c r="E635" s="118"/>
      <c r="F635" s="118"/>
      <c r="G635" s="118"/>
      <c r="H635" s="118"/>
      <c r="I635" s="18"/>
      <c r="J635" s="18"/>
      <c r="K635" s="118"/>
      <c r="L635" s="151"/>
      <c r="M635" s="151"/>
      <c r="N635" s="119"/>
      <c r="O635" s="120" t="str">
        <f t="shared" si="167"/>
        <v/>
      </c>
      <c r="P635" s="119"/>
      <c r="Q635" s="15" t="str">
        <f t="shared" si="168"/>
        <v/>
      </c>
      <c r="R635" s="15" t="str">
        <f>IF('2014 Quote Calculator'!$AB635="-","-",IF('2014 Quote Calculator'!$AB635="","",IF(OR('2014 Quote Calculator'!$E635=$CF$6,'2014 Quote Calculator'!$E635=$CG$6,'2014 Quote Calculator'!$E635=$CH$6,'2014 Quote Calculator'!$E635=$CI$6),'2014 Quote Calculator'!$AB635,(1-$L635)*'2014 Quote Calculator'!$AB635)))</f>
        <v/>
      </c>
      <c r="S635" s="15" t="str">
        <f t="shared" si="157"/>
        <v/>
      </c>
      <c r="T635" s="15" t="str">
        <f>IF('2014 Quote Calculator'!$AB635="-","-",IF('2014 Quote Calculator'!$AB635="","",IF(OR('2014 Quote Calculator'!$G635=$CF$6,'2014 Quote Calculator'!$G635=$CG$6,'2014 Quote Calculator'!$G635=$CH$6,'2014 Quote Calculator'!$G635=$CI$6),'2014 Quote Calculator'!$AB635,(1-$L635)*'2014 Quote Calculator'!$AB635)))</f>
        <v/>
      </c>
      <c r="U635" s="15" t="str">
        <f t="shared" si="169"/>
        <v/>
      </c>
      <c r="V635" s="119"/>
      <c r="W635" s="18" t="str">
        <f t="shared" si="162"/>
        <v/>
      </c>
      <c r="X635" s="18" t="str">
        <f t="shared" si="158"/>
        <v/>
      </c>
      <c r="Y635" s="18"/>
      <c r="Z635" s="18"/>
      <c r="AA635" s="18" t="str">
        <f t="shared" si="166"/>
        <v/>
      </c>
      <c r="AB635" s="15" t="str">
        <f>IF($E635="","",IF($E635=$CL$6,"",IF($E635=$AG$6,LOOKUP($X635,$AF$7:$AF$25,$AG$7:$AG$25),IF($E635=$AH$6,LOOKUP($X635,$AF$7:$AF$25,$AH$7:$AH$25),IF($E635=$AI$6,LOOKUP($X635,$AF$7:$AF$25,$AI$7:$AI$25),IF($E635=$AJ$6,LOOKUP($X635,$AF$7:$AF$25,$AJ$7:$AJ$25),IF($E635=$BR$6,LOOKUP($X635,$AF$7:$AF$25,$BR$7:$BR$25),IF($E635=$BS$6,LOOKUP($X635,$AF$7:$AF$25,$BS$7:$BS$25),IF($E635=$BT$6,LOOKUP($X635,$AF$7:$AF$25,$BT$7:$BT$25),IF($E635=$BU$6,LOOKUP($X635,$AF$7:$AF$25,$BU$7:$BU$25),IF($E635=$BI$6,$BI$7,IF($E635=$AQ$6,LOOKUP($X635,$AF$7:$AF$25,$AQ$7:$AQ$25),IF($E635=$AR$6,LOOKUP($X635,$AF$7:$AF$25,$AR$7:$AR$25),IF($E635=$BV$6,LOOKUP($X635,$AF$7:$AF$25,$BV$7:$BV$25),IF($E635=$BW$6,LOOKUP($X635,$AF$7:$AF$25,$BW$7:$BW$25),IF($E635=$AU$6,LOOKUP($X635,$AF$7:$AF$25,$AU$7:$AU$25),IF($E635=$AV$6,LOOKUP($X635,$AF$7:$AF$25,$AV$7:$AV$25),IF($E635=$AK$6,LOOKUP($X635,$AF$7:$AF$25,$AK$7:$AK$25),IF($E635=$AL$6,LOOKUP($X635,$AF$7:$AF$25,$AL$7:$AL$25),IF($E635=$AM$6,LOOKUP($X635,$AF$7:$AF$25,$AM$7:$AM$25),IF($E635=$BJ$6,$BJ$7,IF($E635=#REF!,#REF!,IF($E635=$AN$6,$AN$7,IF($E635=$AW$6,LOOKUP($X635,$AF$7:$AF$25,$AW$7:$AW$25),IF($E635=$AX$6,LOOKUP($X635,$AF$7:$AF$25,$AX$7:$AX$25),IF($E635=$BD$6,$BD$7,IF($E635=$AY$6,LOOKUP($X635,$AF$7:$AF$25,$AY$7:$AY$25),IF($E635=$AZ$6,LOOKUP($X635,$AF$7:$AF$25,$AZ$7:$AZ$25),IF($E635=$BL$6,$BL$7,IF($E635=$AP$6,LOOKUP($X635,$AF$7:$AF$25,$AP$7:$AP$25),IF($E635=$BK$6,$BK$7,IF($E635=$CD$6,LOOKUP($X635,$AF$7:$AF$25,$CD$7:$CD$25),IF($E635=$BE$6,$BE$7,IF($E635=$BF$6,$BF$7,IF($E635=$BG$6,$BG$7,IF($E635=$CE$6,"based on duration",IF($E635=$CF$6,LOOKUP($X635,$AF$7:$AF$25,$CF$7:$CF$25),IF($E635=$CG$6,$CG$7,IF($E635=$CH$6,$CH$7,IF($E635=$CI$6,$CI$7,IF($E635=$BA$6,$BA$7,IF($E635=$BB$6,$BB$7,IF($E635=$BC$6,$BC$7,IF($E635=#REF!,#REF!,IF($E635=$CJ$6,$CJ$7,"TBD")))))))))))))))))))))))))))))))))))))))))))))</f>
        <v/>
      </c>
      <c r="AC635" s="15" t="str">
        <f t="shared" si="159"/>
        <v/>
      </c>
      <c r="AD635" s="15" t="str">
        <f>IF($G635="","",IF($G635=$CL$6,"",IF($G635=$AG$6,LOOKUP($Z635,$AF$7:$AF$25,$AG$7:$AG$25),IF($G635=$AH$6,LOOKUP($Z635,$AF$7:$AF$25,$AH$7:$AH$25),IF($G635=$AI$6,LOOKUP($Z635,$AF$7:$AF$25,$AI$7:$AI$25),IF($G635=$AJ$6,LOOKUP($Z635,$AF$7:$AF$25,$AJ$7:$AJ$25),IF($G635=$BR$6,LOOKUP($Z635,$AF$7:$AF$25,$BR$7:$BR$25),IF($G635=$BS$6,LOOKUP($Z635,$AF$7:$AF$25,$BS$7:$BS$25),IF($G635=$BT$6,LOOKUP($Z635,$AF$7:$AF$25,$BT$7:$BT$25),IF($G635=$BU$6,LOOKUP($Z635,$AF$7:$AF$25,$BU$7:$BU$25),IF($G635=$BI$6,$BI$7,IF($G635=$AQ$6,LOOKUP($Z635,$AF$7:$AF$25,$AQ$7:$AQ$25),IF($G635=$AR$6,LOOKUP($Z635,$AF$7:$AF$25,$AR$7:$AR$25),IF($G635=$BV$6,LOOKUP($Z635,$AF$7:$AF$25,$BV$7:$BV$25),IF($G635=$BW$6,LOOKUP($Z635,$AF$7:$AF$25,$BW$7:$BW$25),IF($G635=$AU$6,LOOKUP($Z635,$AF$7:$AF$25,$AU$7:$AU$25),IF($G635=$AV$6,LOOKUP($Z635,$AF$7:$AF$25,$AV$7:$AV$25),IF($G635=$AK$6,LOOKUP($Z635,$AF$7:$AF$25,$AK$7:$AK$25),IF($G635=$AL$6,LOOKUP($Z635,$AF$7:$AF$25,$AL$7:$AL$25),IF($G635=$AM$6,LOOKUP($Z635,$AF$7:$AF$25,$AM$7:$AM$25),IF($G635=$BJ$6,$BJ$7,IF($G635=#REF!,#REF!,IF($G635=$AN$6,$AN$7,IF($G635=$AW$6,LOOKUP($Z635,$AF$7:$AF$25,$AW$7:$AW$25),IF($G635=$AX$6,LOOKUP($Z635,$AF$7:$AF$25,$AX$7:$AX$25),IF($G635=$BD$6,$BD$7,IF($G635=$AY$6,LOOKUP($Z635,$AF$7:$AF$25,$AY$7:$AY$25),IF($G635=$AZ$6,LOOKUP($Z635,$AF$7:$AF$25,$AZ$7:$AZ$25),IF($G635=$BL$6,$BL$7,IF($G635=$AP$6,LOOKUP($Z635,$AF$7:$AF$25,$AP$7:$AP$25),IF($G635=$BK$6,$BK$7,IF($G635=$CD$6,LOOKUP($Z635,$AF$7:$AF$25,$CD$7:$CD$25),IF($G635=$BE$6,$BE$7,IF($G635=$BF$6,$BF$7,IF($G635=$BG$6,$BG$7,IF($G635=$CE$6,"based on duration",IF($G635=$CF$6,LOOKUP($Z635,$AF$7:$AF$25,$CF$7:$CF$25),IF($G635=$CG$6,$CG$7,IF($G635=$CH$6,$CH$7,IF($G635=$CI$6,$CI$7,IF($G635=$BA$6,$BA$7,IF($G635=$BB$6,$BB$7,IF($G635=$BC$6,$BC$7,IF($G635=#REF!,#REF!,IF($G635=$CJ$6,$CJ$7,"TBD")))))))))))))))))))))))))))))))))))))))))))))</f>
        <v/>
      </c>
      <c r="AE635" s="121"/>
      <c r="AF635" s="10"/>
      <c r="AG635" s="124"/>
      <c r="AH635" s="124"/>
      <c r="AI635" s="124"/>
      <c r="AJ635" s="124"/>
      <c r="AO635" s="124"/>
      <c r="BR635" s="124"/>
      <c r="BS635" s="125"/>
      <c r="BT635" s="125"/>
      <c r="BX635" s="124"/>
      <c r="BY635" s="125"/>
      <c r="BZ635" s="125"/>
      <c r="CO635" s="136"/>
      <c r="CP635" s="137"/>
    </row>
    <row r="636" spans="1:94" s="123" customFormat="1" x14ac:dyDescent="0.25">
      <c r="A636" s="118"/>
      <c r="B636" s="118"/>
      <c r="C636" s="118"/>
      <c r="D636" s="118"/>
      <c r="E636" s="118"/>
      <c r="F636" s="118"/>
      <c r="G636" s="118"/>
      <c r="H636" s="118"/>
      <c r="I636" s="18"/>
      <c r="J636" s="18"/>
      <c r="K636" s="118"/>
      <c r="L636" s="151"/>
      <c r="M636" s="151"/>
      <c r="N636" s="119"/>
      <c r="O636" s="120" t="str">
        <f t="shared" si="167"/>
        <v/>
      </c>
      <c r="P636" s="119"/>
      <c r="Q636" s="15" t="str">
        <f t="shared" si="168"/>
        <v/>
      </c>
      <c r="R636" s="15" t="str">
        <f>IF('2014 Quote Calculator'!$AB636="-","-",IF('2014 Quote Calculator'!$AB636="","",IF(OR('2014 Quote Calculator'!$E636=$CF$6,'2014 Quote Calculator'!$E636=$CG$6,'2014 Quote Calculator'!$E636=$CH$6,'2014 Quote Calculator'!$E636=$CI$6),'2014 Quote Calculator'!$AB636,(1-$L636)*'2014 Quote Calculator'!$AB636)))</f>
        <v/>
      </c>
      <c r="S636" s="15" t="str">
        <f t="shared" si="157"/>
        <v/>
      </c>
      <c r="T636" s="15" t="str">
        <f>IF('2014 Quote Calculator'!$AB636="-","-",IF('2014 Quote Calculator'!$AB636="","",IF(OR('2014 Quote Calculator'!$G636=$CF$6,'2014 Quote Calculator'!$G636=$CG$6,'2014 Quote Calculator'!$G636=$CH$6,'2014 Quote Calculator'!$G636=$CI$6),'2014 Quote Calculator'!$AB636,(1-$L636)*'2014 Quote Calculator'!$AB636)))</f>
        <v/>
      </c>
      <c r="U636" s="15" t="str">
        <f t="shared" si="169"/>
        <v/>
      </c>
      <c r="V636" s="119"/>
      <c r="W636" s="18" t="str">
        <f t="shared" si="162"/>
        <v/>
      </c>
      <c r="X636" s="18" t="str">
        <f t="shared" si="158"/>
        <v/>
      </c>
      <c r="Y636" s="18"/>
      <c r="Z636" s="18"/>
      <c r="AA636" s="18" t="str">
        <f t="shared" si="166"/>
        <v/>
      </c>
      <c r="AB636" s="15" t="str">
        <f>IF($E636="","",IF($E636=$CL$6,"",IF($E636=$AG$6,LOOKUP($X636,$AF$7:$AF$25,$AG$7:$AG$25),IF($E636=$AH$6,LOOKUP($X636,$AF$7:$AF$25,$AH$7:$AH$25),IF($E636=$AI$6,LOOKUP($X636,$AF$7:$AF$25,$AI$7:$AI$25),IF($E636=$AJ$6,LOOKUP($X636,$AF$7:$AF$25,$AJ$7:$AJ$25),IF($E636=$BR$6,LOOKUP($X636,$AF$7:$AF$25,$BR$7:$BR$25),IF($E636=$BS$6,LOOKUP($X636,$AF$7:$AF$25,$BS$7:$BS$25),IF($E636=$BT$6,LOOKUP($X636,$AF$7:$AF$25,$BT$7:$BT$25),IF($E636=$BU$6,LOOKUP($X636,$AF$7:$AF$25,$BU$7:$BU$25),IF($E636=$BI$6,$BI$7,IF($E636=$AQ$6,LOOKUP($X636,$AF$7:$AF$25,$AQ$7:$AQ$25),IF($E636=$AR$6,LOOKUP($X636,$AF$7:$AF$25,$AR$7:$AR$25),IF($E636=$BV$6,LOOKUP($X636,$AF$7:$AF$25,$BV$7:$BV$25),IF($E636=$BW$6,LOOKUP($X636,$AF$7:$AF$25,$BW$7:$BW$25),IF($E636=$AU$6,LOOKUP($X636,$AF$7:$AF$25,$AU$7:$AU$25),IF($E636=$AV$6,LOOKUP($X636,$AF$7:$AF$25,$AV$7:$AV$25),IF($E636=$AK$6,LOOKUP($X636,$AF$7:$AF$25,$AK$7:$AK$25),IF($E636=$AL$6,LOOKUP($X636,$AF$7:$AF$25,$AL$7:$AL$25),IF($E636=$AM$6,LOOKUP($X636,$AF$7:$AF$25,$AM$7:$AM$25),IF($E636=$BJ$6,$BJ$7,IF($E636=#REF!,#REF!,IF($E636=$AN$6,$AN$7,IF($E636=$AW$6,LOOKUP($X636,$AF$7:$AF$25,$AW$7:$AW$25),IF($E636=$AX$6,LOOKUP($X636,$AF$7:$AF$25,$AX$7:$AX$25),IF($E636=$BD$6,$BD$7,IF($E636=$AY$6,LOOKUP($X636,$AF$7:$AF$25,$AY$7:$AY$25),IF($E636=$AZ$6,LOOKUP($X636,$AF$7:$AF$25,$AZ$7:$AZ$25),IF($E636=$BL$6,$BL$7,IF($E636=$AP$6,LOOKUP($X636,$AF$7:$AF$25,$AP$7:$AP$25),IF($E636=$BK$6,$BK$7,IF($E636=$CD$6,LOOKUP($X636,$AF$7:$AF$25,$CD$7:$CD$25),IF($E636=$BE$6,$BE$7,IF($E636=$BF$6,$BF$7,IF($E636=$BG$6,$BG$7,IF($E636=$CE$6,"based on duration",IF($E636=$CF$6,LOOKUP($X636,$AF$7:$AF$25,$CF$7:$CF$25),IF($E636=$CG$6,$CG$7,IF($E636=$CH$6,$CH$7,IF($E636=$CI$6,$CI$7,IF($E636=$BA$6,$BA$7,IF($E636=$BB$6,$BB$7,IF($E636=$BC$6,$BC$7,IF($E636=#REF!,#REF!,IF($E636=$CJ$6,$CJ$7,"TBD")))))))))))))))))))))))))))))))))))))))))))))</f>
        <v/>
      </c>
      <c r="AC636" s="15" t="str">
        <f t="shared" si="159"/>
        <v/>
      </c>
      <c r="AD636" s="15" t="str">
        <f>IF($G636="","",IF($G636=$CL$6,"",IF($G636=$AG$6,LOOKUP($Z636,$AF$7:$AF$25,$AG$7:$AG$25),IF($G636=$AH$6,LOOKUP($Z636,$AF$7:$AF$25,$AH$7:$AH$25),IF($G636=$AI$6,LOOKUP($Z636,$AF$7:$AF$25,$AI$7:$AI$25),IF($G636=$AJ$6,LOOKUP($Z636,$AF$7:$AF$25,$AJ$7:$AJ$25),IF($G636=$BR$6,LOOKUP($Z636,$AF$7:$AF$25,$BR$7:$BR$25),IF($G636=$BS$6,LOOKUP($Z636,$AF$7:$AF$25,$BS$7:$BS$25),IF($G636=$BT$6,LOOKUP($Z636,$AF$7:$AF$25,$BT$7:$BT$25),IF($G636=$BU$6,LOOKUP($Z636,$AF$7:$AF$25,$BU$7:$BU$25),IF($G636=$BI$6,$BI$7,IF($G636=$AQ$6,LOOKUP($Z636,$AF$7:$AF$25,$AQ$7:$AQ$25),IF($G636=$AR$6,LOOKUP($Z636,$AF$7:$AF$25,$AR$7:$AR$25),IF($G636=$BV$6,LOOKUP($Z636,$AF$7:$AF$25,$BV$7:$BV$25),IF($G636=$BW$6,LOOKUP($Z636,$AF$7:$AF$25,$BW$7:$BW$25),IF($G636=$AU$6,LOOKUP($Z636,$AF$7:$AF$25,$AU$7:$AU$25),IF($G636=$AV$6,LOOKUP($Z636,$AF$7:$AF$25,$AV$7:$AV$25),IF($G636=$AK$6,LOOKUP($Z636,$AF$7:$AF$25,$AK$7:$AK$25),IF($G636=$AL$6,LOOKUP($Z636,$AF$7:$AF$25,$AL$7:$AL$25),IF($G636=$AM$6,LOOKUP($Z636,$AF$7:$AF$25,$AM$7:$AM$25),IF($G636=$BJ$6,$BJ$7,IF($G636=#REF!,#REF!,IF($G636=$AN$6,$AN$7,IF($G636=$AW$6,LOOKUP($Z636,$AF$7:$AF$25,$AW$7:$AW$25),IF($G636=$AX$6,LOOKUP($Z636,$AF$7:$AF$25,$AX$7:$AX$25),IF($G636=$BD$6,$BD$7,IF($G636=$AY$6,LOOKUP($Z636,$AF$7:$AF$25,$AY$7:$AY$25),IF($G636=$AZ$6,LOOKUP($Z636,$AF$7:$AF$25,$AZ$7:$AZ$25),IF($G636=$BL$6,$BL$7,IF($G636=$AP$6,LOOKUP($Z636,$AF$7:$AF$25,$AP$7:$AP$25),IF($G636=$BK$6,$BK$7,IF($G636=$CD$6,LOOKUP($Z636,$AF$7:$AF$25,$CD$7:$CD$25),IF($G636=$BE$6,$BE$7,IF($G636=$BF$6,$BF$7,IF($G636=$BG$6,$BG$7,IF($G636=$CE$6,"based on duration",IF($G636=$CF$6,LOOKUP($Z636,$AF$7:$AF$25,$CF$7:$CF$25),IF($G636=$CG$6,$CG$7,IF($G636=$CH$6,$CH$7,IF($G636=$CI$6,$CI$7,IF($G636=$BA$6,$BA$7,IF($G636=$BB$6,$BB$7,IF($G636=$BC$6,$BC$7,IF($G636=#REF!,#REF!,IF($G636=$CJ$6,$CJ$7,"TBD")))))))))))))))))))))))))))))))))))))))))))))</f>
        <v/>
      </c>
      <c r="AE636" s="121"/>
      <c r="AF636" s="10"/>
      <c r="AG636" s="124"/>
      <c r="AH636" s="124"/>
      <c r="AI636" s="124"/>
      <c r="AJ636" s="124"/>
      <c r="AO636" s="124"/>
      <c r="BR636" s="124"/>
      <c r="BS636" s="125"/>
      <c r="BT636" s="125"/>
      <c r="BX636" s="124"/>
      <c r="BY636" s="125"/>
      <c r="BZ636" s="125"/>
      <c r="CO636" s="136"/>
      <c r="CP636" s="137"/>
    </row>
    <row r="637" spans="1:94" s="123" customFormat="1" x14ac:dyDescent="0.25">
      <c r="A637" s="118"/>
      <c r="B637" s="118"/>
      <c r="C637" s="118"/>
      <c r="D637" s="118"/>
      <c r="E637" s="118"/>
      <c r="F637" s="118"/>
      <c r="G637" s="118"/>
      <c r="H637" s="118"/>
      <c r="I637" s="18"/>
      <c r="J637" s="18"/>
      <c r="K637" s="118"/>
      <c r="L637" s="151"/>
      <c r="M637" s="151"/>
      <c r="N637" s="119"/>
      <c r="O637" s="120" t="str">
        <f t="shared" si="167"/>
        <v/>
      </c>
      <c r="P637" s="119"/>
      <c r="Q637" s="15" t="str">
        <f t="shared" si="168"/>
        <v/>
      </c>
      <c r="R637" s="15" t="str">
        <f>IF('2014 Quote Calculator'!$AB637="-","-",IF('2014 Quote Calculator'!$AB637="","",IF(OR('2014 Quote Calculator'!$E637=$CF$6,'2014 Quote Calculator'!$E637=$CG$6,'2014 Quote Calculator'!$E637=$CH$6,'2014 Quote Calculator'!$E637=$CI$6),'2014 Quote Calculator'!$AB637,(1-$L637)*'2014 Quote Calculator'!$AB637)))</f>
        <v/>
      </c>
      <c r="S637" s="15" t="str">
        <f t="shared" si="157"/>
        <v/>
      </c>
      <c r="T637" s="15" t="str">
        <f>IF('2014 Quote Calculator'!$AB637="-","-",IF('2014 Quote Calculator'!$AB637="","",IF(OR('2014 Quote Calculator'!$G637=$CF$6,'2014 Quote Calculator'!$G637=$CG$6,'2014 Quote Calculator'!$G637=$CH$6,'2014 Quote Calculator'!$G637=$CI$6),'2014 Quote Calculator'!$AB637,(1-$L637)*'2014 Quote Calculator'!$AB637)))</f>
        <v/>
      </c>
      <c r="U637" s="15" t="str">
        <f t="shared" si="169"/>
        <v/>
      </c>
      <c r="V637" s="119"/>
      <c r="W637" s="18" t="str">
        <f t="shared" si="162"/>
        <v/>
      </c>
      <c r="X637" s="18" t="str">
        <f t="shared" si="158"/>
        <v/>
      </c>
      <c r="Y637" s="18"/>
      <c r="Z637" s="18"/>
      <c r="AA637" s="18" t="str">
        <f t="shared" si="166"/>
        <v/>
      </c>
      <c r="AB637" s="15" t="str">
        <f>IF($E637="","",IF($E637=$CL$6,"",IF($E637=$AG$6,LOOKUP($X637,$AF$7:$AF$25,$AG$7:$AG$25),IF($E637=$AH$6,LOOKUP($X637,$AF$7:$AF$25,$AH$7:$AH$25),IF($E637=$AI$6,LOOKUP($X637,$AF$7:$AF$25,$AI$7:$AI$25),IF($E637=$AJ$6,LOOKUP($X637,$AF$7:$AF$25,$AJ$7:$AJ$25),IF($E637=$BR$6,LOOKUP($X637,$AF$7:$AF$25,$BR$7:$BR$25),IF($E637=$BS$6,LOOKUP($X637,$AF$7:$AF$25,$BS$7:$BS$25),IF($E637=$BT$6,LOOKUP($X637,$AF$7:$AF$25,$BT$7:$BT$25),IF($E637=$BU$6,LOOKUP($X637,$AF$7:$AF$25,$BU$7:$BU$25),IF($E637=$BI$6,$BI$7,IF($E637=$AQ$6,LOOKUP($X637,$AF$7:$AF$25,$AQ$7:$AQ$25),IF($E637=$AR$6,LOOKUP($X637,$AF$7:$AF$25,$AR$7:$AR$25),IF($E637=$BV$6,LOOKUP($X637,$AF$7:$AF$25,$BV$7:$BV$25),IF($E637=$BW$6,LOOKUP($X637,$AF$7:$AF$25,$BW$7:$BW$25),IF($E637=$AU$6,LOOKUP($X637,$AF$7:$AF$25,$AU$7:$AU$25),IF($E637=$AV$6,LOOKUP($X637,$AF$7:$AF$25,$AV$7:$AV$25),IF($E637=$AK$6,LOOKUP($X637,$AF$7:$AF$25,$AK$7:$AK$25),IF($E637=$AL$6,LOOKUP($X637,$AF$7:$AF$25,$AL$7:$AL$25),IF($E637=$AM$6,LOOKUP($X637,$AF$7:$AF$25,$AM$7:$AM$25),IF($E637=$BJ$6,$BJ$7,IF($E637=#REF!,#REF!,IF($E637=$AN$6,$AN$7,IF($E637=$AW$6,LOOKUP($X637,$AF$7:$AF$25,$AW$7:$AW$25),IF($E637=$AX$6,LOOKUP($X637,$AF$7:$AF$25,$AX$7:$AX$25),IF($E637=$BD$6,$BD$7,IF($E637=$AY$6,LOOKUP($X637,$AF$7:$AF$25,$AY$7:$AY$25),IF($E637=$AZ$6,LOOKUP($X637,$AF$7:$AF$25,$AZ$7:$AZ$25),IF($E637=$BL$6,$BL$7,IF($E637=$AP$6,LOOKUP($X637,$AF$7:$AF$25,$AP$7:$AP$25),IF($E637=$BK$6,$BK$7,IF($E637=$CD$6,LOOKUP($X637,$AF$7:$AF$25,$CD$7:$CD$25),IF($E637=$BE$6,$BE$7,IF($E637=$BF$6,$BF$7,IF($E637=$BG$6,$BG$7,IF($E637=$CE$6,"based on duration",IF($E637=$CF$6,LOOKUP($X637,$AF$7:$AF$25,$CF$7:$CF$25),IF($E637=$CG$6,$CG$7,IF($E637=$CH$6,$CH$7,IF($E637=$CI$6,$CI$7,IF($E637=$BA$6,$BA$7,IF($E637=$BB$6,$BB$7,IF($E637=$BC$6,$BC$7,IF($E637=#REF!,#REF!,IF($E637=$CJ$6,$CJ$7,"TBD")))))))))))))))))))))))))))))))))))))))))))))</f>
        <v/>
      </c>
      <c r="AC637" s="15" t="str">
        <f t="shared" si="159"/>
        <v/>
      </c>
      <c r="AD637" s="15" t="str">
        <f>IF($G637="","",IF($G637=$CL$6,"",IF($G637=$AG$6,LOOKUP($Z637,$AF$7:$AF$25,$AG$7:$AG$25),IF($G637=$AH$6,LOOKUP($Z637,$AF$7:$AF$25,$AH$7:$AH$25),IF($G637=$AI$6,LOOKUP($Z637,$AF$7:$AF$25,$AI$7:$AI$25),IF($G637=$AJ$6,LOOKUP($Z637,$AF$7:$AF$25,$AJ$7:$AJ$25),IF($G637=$BR$6,LOOKUP($Z637,$AF$7:$AF$25,$BR$7:$BR$25),IF($G637=$BS$6,LOOKUP($Z637,$AF$7:$AF$25,$BS$7:$BS$25),IF($G637=$BT$6,LOOKUP($Z637,$AF$7:$AF$25,$BT$7:$BT$25),IF($G637=$BU$6,LOOKUP($Z637,$AF$7:$AF$25,$BU$7:$BU$25),IF($G637=$BI$6,$BI$7,IF($G637=$AQ$6,LOOKUP($Z637,$AF$7:$AF$25,$AQ$7:$AQ$25),IF($G637=$AR$6,LOOKUP($Z637,$AF$7:$AF$25,$AR$7:$AR$25),IF($G637=$BV$6,LOOKUP($Z637,$AF$7:$AF$25,$BV$7:$BV$25),IF($G637=$BW$6,LOOKUP($Z637,$AF$7:$AF$25,$BW$7:$BW$25),IF($G637=$AU$6,LOOKUP($Z637,$AF$7:$AF$25,$AU$7:$AU$25),IF($G637=$AV$6,LOOKUP($Z637,$AF$7:$AF$25,$AV$7:$AV$25),IF($G637=$AK$6,LOOKUP($Z637,$AF$7:$AF$25,$AK$7:$AK$25),IF($G637=$AL$6,LOOKUP($Z637,$AF$7:$AF$25,$AL$7:$AL$25),IF($G637=$AM$6,LOOKUP($Z637,$AF$7:$AF$25,$AM$7:$AM$25),IF($G637=$BJ$6,$BJ$7,IF($G637=#REF!,#REF!,IF($G637=$AN$6,$AN$7,IF($G637=$AW$6,LOOKUP($Z637,$AF$7:$AF$25,$AW$7:$AW$25),IF($G637=$AX$6,LOOKUP($Z637,$AF$7:$AF$25,$AX$7:$AX$25),IF($G637=$BD$6,$BD$7,IF($G637=$AY$6,LOOKUP($Z637,$AF$7:$AF$25,$AY$7:$AY$25),IF($G637=$AZ$6,LOOKUP($Z637,$AF$7:$AF$25,$AZ$7:$AZ$25),IF($G637=$BL$6,$BL$7,IF($G637=$AP$6,LOOKUP($Z637,$AF$7:$AF$25,$AP$7:$AP$25),IF($G637=$BK$6,$BK$7,IF($G637=$CD$6,LOOKUP($Z637,$AF$7:$AF$25,$CD$7:$CD$25),IF($G637=$BE$6,$BE$7,IF($G637=$BF$6,$BF$7,IF($G637=$BG$6,$BG$7,IF($G637=$CE$6,"based on duration",IF($G637=$CF$6,LOOKUP($Z637,$AF$7:$AF$25,$CF$7:$CF$25),IF($G637=$CG$6,$CG$7,IF($G637=$CH$6,$CH$7,IF($G637=$CI$6,$CI$7,IF($G637=$BA$6,$BA$7,IF($G637=$BB$6,$BB$7,IF($G637=$BC$6,$BC$7,IF($G637=#REF!,#REF!,IF($G637=$CJ$6,$CJ$7,"TBD")))))))))))))))))))))))))))))))))))))))))))))</f>
        <v/>
      </c>
      <c r="AE637" s="121"/>
      <c r="AF637" s="10"/>
      <c r="AG637" s="124"/>
      <c r="AH637" s="124"/>
      <c r="AI637" s="124"/>
      <c r="AJ637" s="124"/>
      <c r="AO637" s="124"/>
      <c r="BR637" s="124"/>
      <c r="BS637" s="125"/>
      <c r="BT637" s="125"/>
      <c r="BX637" s="124"/>
      <c r="BY637" s="125"/>
      <c r="BZ637" s="125"/>
      <c r="CO637" s="136"/>
      <c r="CP637" s="137"/>
    </row>
    <row r="638" spans="1:94" s="123" customFormat="1" x14ac:dyDescent="0.25">
      <c r="A638" s="118"/>
      <c r="B638" s="118"/>
      <c r="C638" s="118"/>
      <c r="D638" s="118"/>
      <c r="E638" s="118"/>
      <c r="F638" s="118"/>
      <c r="G638" s="118"/>
      <c r="H638" s="118"/>
      <c r="I638" s="18"/>
      <c r="J638" s="18"/>
      <c r="K638" s="118"/>
      <c r="L638" s="151"/>
      <c r="M638" s="151"/>
      <c r="N638" s="119"/>
      <c r="O638" s="120" t="str">
        <f t="shared" si="167"/>
        <v/>
      </c>
      <c r="P638" s="119"/>
      <c r="Q638" s="15" t="str">
        <f t="shared" si="168"/>
        <v/>
      </c>
      <c r="R638" s="15" t="str">
        <f>IF('2014 Quote Calculator'!$AB638="-","-",IF('2014 Quote Calculator'!$AB638="","",IF(OR('2014 Quote Calculator'!$E638=$CF$6,'2014 Quote Calculator'!$E638=$CG$6,'2014 Quote Calculator'!$E638=$CH$6,'2014 Quote Calculator'!$E638=$CI$6),'2014 Quote Calculator'!$AB638,(1-$L638)*'2014 Quote Calculator'!$AB638)))</f>
        <v/>
      </c>
      <c r="S638" s="15" t="str">
        <f t="shared" si="157"/>
        <v/>
      </c>
      <c r="T638" s="15" t="str">
        <f>IF('2014 Quote Calculator'!$AB638="-","-",IF('2014 Quote Calculator'!$AB638="","",IF(OR('2014 Quote Calculator'!$G638=$CF$6,'2014 Quote Calculator'!$G638=$CG$6,'2014 Quote Calculator'!$G638=$CH$6,'2014 Quote Calculator'!$G638=$CI$6),'2014 Quote Calculator'!$AB638,(1-$L638)*'2014 Quote Calculator'!$AB638)))</f>
        <v/>
      </c>
      <c r="U638" s="15" t="str">
        <f t="shared" si="169"/>
        <v/>
      </c>
      <c r="V638" s="119"/>
      <c r="W638" s="18" t="str">
        <f t="shared" si="162"/>
        <v/>
      </c>
      <c r="X638" s="18" t="str">
        <f t="shared" si="158"/>
        <v/>
      </c>
      <c r="Y638" s="18"/>
      <c r="Z638" s="18"/>
      <c r="AA638" s="18" t="str">
        <f t="shared" si="166"/>
        <v/>
      </c>
      <c r="AB638" s="15" t="str">
        <f>IF($E638="","",IF($E638=$CL$6,"",IF($E638=$AG$6,LOOKUP($X638,$AF$7:$AF$25,$AG$7:$AG$25),IF($E638=$AH$6,LOOKUP($X638,$AF$7:$AF$25,$AH$7:$AH$25),IF($E638=$AI$6,LOOKUP($X638,$AF$7:$AF$25,$AI$7:$AI$25),IF($E638=$AJ$6,LOOKUP($X638,$AF$7:$AF$25,$AJ$7:$AJ$25),IF($E638=$BR$6,LOOKUP($X638,$AF$7:$AF$25,$BR$7:$BR$25),IF($E638=$BS$6,LOOKUP($X638,$AF$7:$AF$25,$BS$7:$BS$25),IF($E638=$BT$6,LOOKUP($X638,$AF$7:$AF$25,$BT$7:$BT$25),IF($E638=$BU$6,LOOKUP($X638,$AF$7:$AF$25,$BU$7:$BU$25),IF($E638=$BI$6,$BI$7,IF($E638=$AQ$6,LOOKUP($X638,$AF$7:$AF$25,$AQ$7:$AQ$25),IF($E638=$AR$6,LOOKUP($X638,$AF$7:$AF$25,$AR$7:$AR$25),IF($E638=$BV$6,LOOKUP($X638,$AF$7:$AF$25,$BV$7:$BV$25),IF($E638=$BW$6,LOOKUP($X638,$AF$7:$AF$25,$BW$7:$BW$25),IF($E638=$AU$6,LOOKUP($X638,$AF$7:$AF$25,$AU$7:$AU$25),IF($E638=$AV$6,LOOKUP($X638,$AF$7:$AF$25,$AV$7:$AV$25),IF($E638=$AK$6,LOOKUP($X638,$AF$7:$AF$25,$AK$7:$AK$25),IF($E638=$AL$6,LOOKUP($X638,$AF$7:$AF$25,$AL$7:$AL$25),IF($E638=$AM$6,LOOKUP($X638,$AF$7:$AF$25,$AM$7:$AM$25),IF($E638=$BJ$6,$BJ$7,IF($E638=#REF!,#REF!,IF($E638=$AN$6,$AN$7,IF($E638=$AW$6,LOOKUP($X638,$AF$7:$AF$25,$AW$7:$AW$25),IF($E638=$AX$6,LOOKUP($X638,$AF$7:$AF$25,$AX$7:$AX$25),IF($E638=$BD$6,$BD$7,IF($E638=$AY$6,LOOKUP($X638,$AF$7:$AF$25,$AY$7:$AY$25),IF($E638=$AZ$6,LOOKUP($X638,$AF$7:$AF$25,$AZ$7:$AZ$25),IF($E638=$BL$6,$BL$7,IF($E638=$AP$6,LOOKUP($X638,$AF$7:$AF$25,$AP$7:$AP$25),IF($E638=$BK$6,$BK$7,IF($E638=$CD$6,LOOKUP($X638,$AF$7:$AF$25,$CD$7:$CD$25),IF($E638=$BE$6,$BE$7,IF($E638=$BF$6,$BF$7,IF($E638=$BG$6,$BG$7,IF($E638=$CE$6,"based on duration",IF($E638=$CF$6,LOOKUP($X638,$AF$7:$AF$25,$CF$7:$CF$25),IF($E638=$CG$6,$CG$7,IF($E638=$CH$6,$CH$7,IF($E638=$CI$6,$CI$7,IF($E638=$BA$6,$BA$7,IF($E638=$BB$6,$BB$7,IF($E638=$BC$6,$BC$7,IF($E638=#REF!,#REF!,IF($E638=$CJ$6,$CJ$7,"TBD")))))))))))))))))))))))))))))))))))))))))))))</f>
        <v/>
      </c>
      <c r="AC638" s="15" t="str">
        <f t="shared" si="159"/>
        <v/>
      </c>
      <c r="AD638" s="15" t="str">
        <f>IF($G638="","",IF($G638=$CL$6,"",IF($G638=$AG$6,LOOKUP($Z638,$AF$7:$AF$25,$AG$7:$AG$25),IF($G638=$AH$6,LOOKUP($Z638,$AF$7:$AF$25,$AH$7:$AH$25),IF($G638=$AI$6,LOOKUP($Z638,$AF$7:$AF$25,$AI$7:$AI$25),IF($G638=$AJ$6,LOOKUP($Z638,$AF$7:$AF$25,$AJ$7:$AJ$25),IF($G638=$BR$6,LOOKUP($Z638,$AF$7:$AF$25,$BR$7:$BR$25),IF($G638=$BS$6,LOOKUP($Z638,$AF$7:$AF$25,$BS$7:$BS$25),IF($G638=$BT$6,LOOKUP($Z638,$AF$7:$AF$25,$BT$7:$BT$25),IF($G638=$BU$6,LOOKUP($Z638,$AF$7:$AF$25,$BU$7:$BU$25),IF($G638=$BI$6,$BI$7,IF($G638=$AQ$6,LOOKUP($Z638,$AF$7:$AF$25,$AQ$7:$AQ$25),IF($G638=$AR$6,LOOKUP($Z638,$AF$7:$AF$25,$AR$7:$AR$25),IF($G638=$BV$6,LOOKUP($Z638,$AF$7:$AF$25,$BV$7:$BV$25),IF($G638=$BW$6,LOOKUP($Z638,$AF$7:$AF$25,$BW$7:$BW$25),IF($G638=$AU$6,LOOKUP($Z638,$AF$7:$AF$25,$AU$7:$AU$25),IF($G638=$AV$6,LOOKUP($Z638,$AF$7:$AF$25,$AV$7:$AV$25),IF($G638=$AK$6,LOOKUP($Z638,$AF$7:$AF$25,$AK$7:$AK$25),IF($G638=$AL$6,LOOKUP($Z638,$AF$7:$AF$25,$AL$7:$AL$25),IF($G638=$AM$6,LOOKUP($Z638,$AF$7:$AF$25,$AM$7:$AM$25),IF($G638=$BJ$6,$BJ$7,IF($G638=#REF!,#REF!,IF($G638=$AN$6,$AN$7,IF($G638=$AW$6,LOOKUP($Z638,$AF$7:$AF$25,$AW$7:$AW$25),IF($G638=$AX$6,LOOKUP($Z638,$AF$7:$AF$25,$AX$7:$AX$25),IF($G638=$BD$6,$BD$7,IF($G638=$AY$6,LOOKUP($Z638,$AF$7:$AF$25,$AY$7:$AY$25),IF($G638=$AZ$6,LOOKUP($Z638,$AF$7:$AF$25,$AZ$7:$AZ$25),IF($G638=$BL$6,$BL$7,IF($G638=$AP$6,LOOKUP($Z638,$AF$7:$AF$25,$AP$7:$AP$25),IF($G638=$BK$6,$BK$7,IF($G638=$CD$6,LOOKUP($Z638,$AF$7:$AF$25,$CD$7:$CD$25),IF($G638=$BE$6,$BE$7,IF($G638=$BF$6,$BF$7,IF($G638=$BG$6,$BG$7,IF($G638=$CE$6,"based on duration",IF($G638=$CF$6,LOOKUP($Z638,$AF$7:$AF$25,$CF$7:$CF$25),IF($G638=$CG$6,$CG$7,IF($G638=$CH$6,$CH$7,IF($G638=$CI$6,$CI$7,IF($G638=$BA$6,$BA$7,IF($G638=$BB$6,$BB$7,IF($G638=$BC$6,$BC$7,IF($G638=#REF!,#REF!,IF($G638=$CJ$6,$CJ$7,"TBD")))))))))))))))))))))))))))))))))))))))))))))</f>
        <v/>
      </c>
      <c r="AE638" s="121"/>
      <c r="AF638" s="10"/>
      <c r="AG638" s="124"/>
      <c r="AH638" s="124"/>
      <c r="AI638" s="124"/>
      <c r="AJ638" s="124"/>
      <c r="AO638" s="124"/>
      <c r="BR638" s="124"/>
      <c r="BS638" s="125"/>
      <c r="BT638" s="125"/>
      <c r="BX638" s="124"/>
      <c r="BY638" s="125"/>
      <c r="BZ638" s="125"/>
      <c r="CO638" s="136"/>
      <c r="CP638" s="137"/>
    </row>
    <row r="639" spans="1:94" s="123" customFormat="1" x14ac:dyDescent="0.25">
      <c r="A639" s="118"/>
      <c r="B639" s="118"/>
      <c r="C639" s="118"/>
      <c r="D639" s="118"/>
      <c r="E639" s="118"/>
      <c r="F639" s="118"/>
      <c r="G639" s="118"/>
      <c r="H639" s="118"/>
      <c r="I639" s="18"/>
      <c r="J639" s="18"/>
      <c r="K639" s="118"/>
      <c r="L639" s="151"/>
      <c r="M639" s="151"/>
      <c r="N639" s="119"/>
      <c r="O639" s="120" t="str">
        <f t="shared" si="167"/>
        <v/>
      </c>
      <c r="P639" s="119"/>
      <c r="Q639" s="15" t="str">
        <f t="shared" si="168"/>
        <v/>
      </c>
      <c r="R639" s="15" t="str">
        <f>IF('2014 Quote Calculator'!$AB639="-","-",IF('2014 Quote Calculator'!$AB639="","",IF(OR('2014 Quote Calculator'!$E639=$CF$6,'2014 Quote Calculator'!$E639=$CG$6,'2014 Quote Calculator'!$E639=$CH$6,'2014 Quote Calculator'!$E639=$CI$6),'2014 Quote Calculator'!$AB639,(1-$L639)*'2014 Quote Calculator'!$AB639)))</f>
        <v/>
      </c>
      <c r="S639" s="15" t="str">
        <f t="shared" si="157"/>
        <v/>
      </c>
      <c r="T639" s="15" t="str">
        <f>IF('2014 Quote Calculator'!$AB639="-","-",IF('2014 Quote Calculator'!$AB639="","",IF(OR('2014 Quote Calculator'!$G639=$CF$6,'2014 Quote Calculator'!$G639=$CG$6,'2014 Quote Calculator'!$G639=$CH$6,'2014 Quote Calculator'!$G639=$CI$6),'2014 Quote Calculator'!$AB639,(1-$L639)*'2014 Quote Calculator'!$AB639)))</f>
        <v/>
      </c>
      <c r="U639" s="15" t="str">
        <f t="shared" si="169"/>
        <v/>
      </c>
      <c r="V639" s="119"/>
      <c r="W639" s="18" t="str">
        <f t="shared" si="162"/>
        <v/>
      </c>
      <c r="X639" s="18" t="str">
        <f t="shared" si="158"/>
        <v/>
      </c>
      <c r="Y639" s="18"/>
      <c r="Z639" s="18"/>
      <c r="AA639" s="18" t="str">
        <f t="shared" si="166"/>
        <v/>
      </c>
      <c r="AB639" s="15" t="str">
        <f>IF($E639="","",IF($E639=$CL$6,"",IF($E639=$AG$6,LOOKUP($X639,$AF$7:$AF$25,$AG$7:$AG$25),IF($E639=$AH$6,LOOKUP($X639,$AF$7:$AF$25,$AH$7:$AH$25),IF($E639=$AI$6,LOOKUP($X639,$AF$7:$AF$25,$AI$7:$AI$25),IF($E639=$AJ$6,LOOKUP($X639,$AF$7:$AF$25,$AJ$7:$AJ$25),IF($E639=$BR$6,LOOKUP($X639,$AF$7:$AF$25,$BR$7:$BR$25),IF($E639=$BS$6,LOOKUP($X639,$AF$7:$AF$25,$BS$7:$BS$25),IF($E639=$BT$6,LOOKUP($X639,$AF$7:$AF$25,$BT$7:$BT$25),IF($E639=$BU$6,LOOKUP($X639,$AF$7:$AF$25,$BU$7:$BU$25),IF($E639=$BI$6,$BI$7,IF($E639=$AQ$6,LOOKUP($X639,$AF$7:$AF$25,$AQ$7:$AQ$25),IF($E639=$AR$6,LOOKUP($X639,$AF$7:$AF$25,$AR$7:$AR$25),IF($E639=$BV$6,LOOKUP($X639,$AF$7:$AF$25,$BV$7:$BV$25),IF($E639=$BW$6,LOOKUP($X639,$AF$7:$AF$25,$BW$7:$BW$25),IF($E639=$AU$6,LOOKUP($X639,$AF$7:$AF$25,$AU$7:$AU$25),IF($E639=$AV$6,LOOKUP($X639,$AF$7:$AF$25,$AV$7:$AV$25),IF($E639=$AK$6,LOOKUP($X639,$AF$7:$AF$25,$AK$7:$AK$25),IF($E639=$AL$6,LOOKUP($X639,$AF$7:$AF$25,$AL$7:$AL$25),IF($E639=$AM$6,LOOKUP($X639,$AF$7:$AF$25,$AM$7:$AM$25),IF($E639=$BJ$6,$BJ$7,IF($E639=#REF!,#REF!,IF($E639=$AN$6,$AN$7,IF($E639=$AW$6,LOOKUP($X639,$AF$7:$AF$25,$AW$7:$AW$25),IF($E639=$AX$6,LOOKUP($X639,$AF$7:$AF$25,$AX$7:$AX$25),IF($E639=$BD$6,$BD$7,IF($E639=$AY$6,LOOKUP($X639,$AF$7:$AF$25,$AY$7:$AY$25),IF($E639=$AZ$6,LOOKUP($X639,$AF$7:$AF$25,$AZ$7:$AZ$25),IF($E639=$BL$6,$BL$7,IF($E639=$AP$6,LOOKUP($X639,$AF$7:$AF$25,$AP$7:$AP$25),IF($E639=$BK$6,$BK$7,IF($E639=$CD$6,LOOKUP($X639,$AF$7:$AF$25,$CD$7:$CD$25),IF($E639=$BE$6,$BE$7,IF($E639=$BF$6,$BF$7,IF($E639=$BG$6,$BG$7,IF($E639=$CE$6,"based on duration",IF($E639=$CF$6,LOOKUP($X639,$AF$7:$AF$25,$CF$7:$CF$25),IF($E639=$CG$6,$CG$7,IF($E639=$CH$6,$CH$7,IF($E639=$CI$6,$CI$7,IF($E639=$BA$6,$BA$7,IF($E639=$BB$6,$BB$7,IF($E639=$BC$6,$BC$7,IF($E639=#REF!,#REF!,IF($E639=$CJ$6,$CJ$7,"TBD")))))))))))))))))))))))))))))))))))))))))))))</f>
        <v/>
      </c>
      <c r="AC639" s="15" t="str">
        <f t="shared" si="159"/>
        <v/>
      </c>
      <c r="AD639" s="15" t="str">
        <f>IF($G639="","",IF($G639=$CL$6,"",IF($G639=$AG$6,LOOKUP($Z639,$AF$7:$AF$25,$AG$7:$AG$25),IF($G639=$AH$6,LOOKUP($Z639,$AF$7:$AF$25,$AH$7:$AH$25),IF($G639=$AI$6,LOOKUP($Z639,$AF$7:$AF$25,$AI$7:$AI$25),IF($G639=$AJ$6,LOOKUP($Z639,$AF$7:$AF$25,$AJ$7:$AJ$25),IF($G639=$BR$6,LOOKUP($Z639,$AF$7:$AF$25,$BR$7:$BR$25),IF($G639=$BS$6,LOOKUP($Z639,$AF$7:$AF$25,$BS$7:$BS$25),IF($G639=$BT$6,LOOKUP($Z639,$AF$7:$AF$25,$BT$7:$BT$25),IF($G639=$BU$6,LOOKUP($Z639,$AF$7:$AF$25,$BU$7:$BU$25),IF($G639=$BI$6,$BI$7,IF($G639=$AQ$6,LOOKUP($Z639,$AF$7:$AF$25,$AQ$7:$AQ$25),IF($G639=$AR$6,LOOKUP($Z639,$AF$7:$AF$25,$AR$7:$AR$25),IF($G639=$BV$6,LOOKUP($Z639,$AF$7:$AF$25,$BV$7:$BV$25),IF($G639=$BW$6,LOOKUP($Z639,$AF$7:$AF$25,$BW$7:$BW$25),IF($G639=$AU$6,LOOKUP($Z639,$AF$7:$AF$25,$AU$7:$AU$25),IF($G639=$AV$6,LOOKUP($Z639,$AF$7:$AF$25,$AV$7:$AV$25),IF($G639=$AK$6,LOOKUP($Z639,$AF$7:$AF$25,$AK$7:$AK$25),IF($G639=$AL$6,LOOKUP($Z639,$AF$7:$AF$25,$AL$7:$AL$25),IF($G639=$AM$6,LOOKUP($Z639,$AF$7:$AF$25,$AM$7:$AM$25),IF($G639=$BJ$6,$BJ$7,IF($G639=#REF!,#REF!,IF($G639=$AN$6,$AN$7,IF($G639=$AW$6,LOOKUP($Z639,$AF$7:$AF$25,$AW$7:$AW$25),IF($G639=$AX$6,LOOKUP($Z639,$AF$7:$AF$25,$AX$7:$AX$25),IF($G639=$BD$6,$BD$7,IF($G639=$AY$6,LOOKUP($Z639,$AF$7:$AF$25,$AY$7:$AY$25),IF($G639=$AZ$6,LOOKUP($Z639,$AF$7:$AF$25,$AZ$7:$AZ$25),IF($G639=$BL$6,$BL$7,IF($G639=$AP$6,LOOKUP($Z639,$AF$7:$AF$25,$AP$7:$AP$25),IF($G639=$BK$6,$BK$7,IF($G639=$CD$6,LOOKUP($Z639,$AF$7:$AF$25,$CD$7:$CD$25),IF($G639=$BE$6,$BE$7,IF($G639=$BF$6,$BF$7,IF($G639=$BG$6,$BG$7,IF($G639=$CE$6,"based on duration",IF($G639=$CF$6,LOOKUP($Z639,$AF$7:$AF$25,$CF$7:$CF$25),IF($G639=$CG$6,$CG$7,IF($G639=$CH$6,$CH$7,IF($G639=$CI$6,$CI$7,IF($G639=$BA$6,$BA$7,IF($G639=$BB$6,$BB$7,IF($G639=$BC$6,$BC$7,IF($G639=#REF!,#REF!,IF($G639=$CJ$6,$CJ$7,"TBD")))))))))))))))))))))))))))))))))))))))))))))</f>
        <v/>
      </c>
      <c r="AE639" s="121"/>
      <c r="AF639" s="10"/>
      <c r="AG639" s="124"/>
      <c r="AH639" s="124"/>
      <c r="AI639" s="124"/>
      <c r="AJ639" s="124"/>
      <c r="AO639" s="124"/>
      <c r="BR639" s="124"/>
      <c r="BS639" s="125"/>
      <c r="BT639" s="125"/>
      <c r="BX639" s="124"/>
      <c r="BY639" s="125"/>
      <c r="BZ639" s="125"/>
      <c r="CO639" s="136"/>
      <c r="CP639" s="137"/>
    </row>
    <row r="640" spans="1:94" s="123" customFormat="1" x14ac:dyDescent="0.25">
      <c r="A640" s="118"/>
      <c r="B640" s="118"/>
      <c r="C640" s="118"/>
      <c r="D640" s="118"/>
      <c r="E640" s="118"/>
      <c r="F640" s="118"/>
      <c r="G640" s="118"/>
      <c r="H640" s="118"/>
      <c r="I640" s="18"/>
      <c r="J640" s="18"/>
      <c r="K640" s="118"/>
      <c r="L640" s="151"/>
      <c r="M640" s="151"/>
      <c r="N640" s="119"/>
      <c r="O640" s="120" t="str">
        <f t="shared" si="167"/>
        <v/>
      </c>
      <c r="P640" s="119"/>
      <c r="Q640" s="15" t="str">
        <f t="shared" si="168"/>
        <v/>
      </c>
      <c r="R640" s="15" t="str">
        <f>IF('2014 Quote Calculator'!$AB640="-","-",IF('2014 Quote Calculator'!$AB640="","",IF(OR('2014 Quote Calculator'!$E640=$CF$6,'2014 Quote Calculator'!$E640=$CG$6,'2014 Quote Calculator'!$E640=$CH$6,'2014 Quote Calculator'!$E640=$CI$6),'2014 Quote Calculator'!$AB640,(1-$L640)*'2014 Quote Calculator'!$AB640)))</f>
        <v/>
      </c>
      <c r="S640" s="15" t="str">
        <f t="shared" si="157"/>
        <v/>
      </c>
      <c r="T640" s="15" t="str">
        <f>IF('2014 Quote Calculator'!$AB640="-","-",IF('2014 Quote Calculator'!$AB640="","",IF(OR('2014 Quote Calculator'!$G640=$CF$6,'2014 Quote Calculator'!$G640=$CG$6,'2014 Quote Calculator'!$G640=$CH$6,'2014 Quote Calculator'!$G640=$CI$6),'2014 Quote Calculator'!$AB640,(1-$L640)*'2014 Quote Calculator'!$AB640)))</f>
        <v/>
      </c>
      <c r="U640" s="15" t="str">
        <f t="shared" si="169"/>
        <v/>
      </c>
      <c r="V640" s="119"/>
      <c r="W640" s="18" t="str">
        <f t="shared" si="162"/>
        <v/>
      </c>
      <c r="X640" s="18" t="str">
        <f t="shared" si="158"/>
        <v/>
      </c>
      <c r="Y640" s="18"/>
      <c r="Z640" s="18"/>
      <c r="AA640" s="18" t="str">
        <f t="shared" si="166"/>
        <v/>
      </c>
      <c r="AB640" s="15" t="str">
        <f>IF($E640="","",IF($E640=$CL$6,"",IF($E640=$AG$6,LOOKUP($X640,$AF$7:$AF$25,$AG$7:$AG$25),IF($E640=$AH$6,LOOKUP($X640,$AF$7:$AF$25,$AH$7:$AH$25),IF($E640=$AI$6,LOOKUP($X640,$AF$7:$AF$25,$AI$7:$AI$25),IF($E640=$AJ$6,LOOKUP($X640,$AF$7:$AF$25,$AJ$7:$AJ$25),IF($E640=$BR$6,LOOKUP($X640,$AF$7:$AF$25,$BR$7:$BR$25),IF($E640=$BS$6,LOOKUP($X640,$AF$7:$AF$25,$BS$7:$BS$25),IF($E640=$BT$6,LOOKUP($X640,$AF$7:$AF$25,$BT$7:$BT$25),IF($E640=$BU$6,LOOKUP($X640,$AF$7:$AF$25,$BU$7:$BU$25),IF($E640=$BI$6,$BI$7,IF($E640=$AQ$6,LOOKUP($X640,$AF$7:$AF$25,$AQ$7:$AQ$25),IF($E640=$AR$6,LOOKUP($X640,$AF$7:$AF$25,$AR$7:$AR$25),IF($E640=$BV$6,LOOKUP($X640,$AF$7:$AF$25,$BV$7:$BV$25),IF($E640=$BW$6,LOOKUP($X640,$AF$7:$AF$25,$BW$7:$BW$25),IF($E640=$AU$6,LOOKUP($X640,$AF$7:$AF$25,$AU$7:$AU$25),IF($E640=$AV$6,LOOKUP($X640,$AF$7:$AF$25,$AV$7:$AV$25),IF($E640=$AK$6,LOOKUP($X640,$AF$7:$AF$25,$AK$7:$AK$25),IF($E640=$AL$6,LOOKUP($X640,$AF$7:$AF$25,$AL$7:$AL$25),IF($E640=$AM$6,LOOKUP($X640,$AF$7:$AF$25,$AM$7:$AM$25),IF($E640=$BJ$6,$BJ$7,IF($E640=#REF!,#REF!,IF($E640=$AN$6,$AN$7,IF($E640=$AW$6,LOOKUP($X640,$AF$7:$AF$25,$AW$7:$AW$25),IF($E640=$AX$6,LOOKUP($X640,$AF$7:$AF$25,$AX$7:$AX$25),IF($E640=$BD$6,$BD$7,IF($E640=$AY$6,LOOKUP($X640,$AF$7:$AF$25,$AY$7:$AY$25),IF($E640=$AZ$6,LOOKUP($X640,$AF$7:$AF$25,$AZ$7:$AZ$25),IF($E640=$BL$6,$BL$7,IF($E640=$AP$6,LOOKUP($X640,$AF$7:$AF$25,$AP$7:$AP$25),IF($E640=$BK$6,$BK$7,IF($E640=$CD$6,LOOKUP($X640,$AF$7:$AF$25,$CD$7:$CD$25),IF($E640=$BE$6,$BE$7,IF($E640=$BF$6,$BF$7,IF($E640=$BG$6,$BG$7,IF($E640=$CE$6,"based on duration",IF($E640=$CF$6,LOOKUP($X640,$AF$7:$AF$25,$CF$7:$CF$25),IF($E640=$CG$6,$CG$7,IF($E640=$CH$6,$CH$7,IF($E640=$CI$6,$CI$7,IF($E640=$BA$6,$BA$7,IF($E640=$BB$6,$BB$7,IF($E640=$BC$6,$BC$7,IF($E640=#REF!,#REF!,IF($E640=$CJ$6,$CJ$7,"TBD")))))))))))))))))))))))))))))))))))))))))))))</f>
        <v/>
      </c>
      <c r="AC640" s="15" t="str">
        <f t="shared" si="159"/>
        <v/>
      </c>
      <c r="AD640" s="15" t="str">
        <f>IF($G640="","",IF($G640=$CL$6,"",IF($G640=$AG$6,LOOKUP($Z640,$AF$7:$AF$25,$AG$7:$AG$25),IF($G640=$AH$6,LOOKUP($Z640,$AF$7:$AF$25,$AH$7:$AH$25),IF($G640=$AI$6,LOOKUP($Z640,$AF$7:$AF$25,$AI$7:$AI$25),IF($G640=$AJ$6,LOOKUP($Z640,$AF$7:$AF$25,$AJ$7:$AJ$25),IF($G640=$BR$6,LOOKUP($Z640,$AF$7:$AF$25,$BR$7:$BR$25),IF($G640=$BS$6,LOOKUP($Z640,$AF$7:$AF$25,$BS$7:$BS$25),IF($G640=$BT$6,LOOKUP($Z640,$AF$7:$AF$25,$BT$7:$BT$25),IF($G640=$BU$6,LOOKUP($Z640,$AF$7:$AF$25,$BU$7:$BU$25),IF($G640=$BI$6,$BI$7,IF($G640=$AQ$6,LOOKUP($Z640,$AF$7:$AF$25,$AQ$7:$AQ$25),IF($G640=$AR$6,LOOKUP($Z640,$AF$7:$AF$25,$AR$7:$AR$25),IF($G640=$BV$6,LOOKUP($Z640,$AF$7:$AF$25,$BV$7:$BV$25),IF($G640=$BW$6,LOOKUP($Z640,$AF$7:$AF$25,$BW$7:$BW$25),IF($G640=$AU$6,LOOKUP($Z640,$AF$7:$AF$25,$AU$7:$AU$25),IF($G640=$AV$6,LOOKUP($Z640,$AF$7:$AF$25,$AV$7:$AV$25),IF($G640=$AK$6,LOOKUP($Z640,$AF$7:$AF$25,$AK$7:$AK$25),IF($G640=$AL$6,LOOKUP($Z640,$AF$7:$AF$25,$AL$7:$AL$25),IF($G640=$AM$6,LOOKUP($Z640,$AF$7:$AF$25,$AM$7:$AM$25),IF($G640=$BJ$6,$BJ$7,IF($G640=#REF!,#REF!,IF($G640=$AN$6,$AN$7,IF($G640=$AW$6,LOOKUP($Z640,$AF$7:$AF$25,$AW$7:$AW$25),IF($G640=$AX$6,LOOKUP($Z640,$AF$7:$AF$25,$AX$7:$AX$25),IF($G640=$BD$6,$BD$7,IF($G640=$AY$6,LOOKUP($Z640,$AF$7:$AF$25,$AY$7:$AY$25),IF($G640=$AZ$6,LOOKUP($Z640,$AF$7:$AF$25,$AZ$7:$AZ$25),IF($G640=$BL$6,$BL$7,IF($G640=$AP$6,LOOKUP($Z640,$AF$7:$AF$25,$AP$7:$AP$25),IF($G640=$BK$6,$BK$7,IF($G640=$CD$6,LOOKUP($Z640,$AF$7:$AF$25,$CD$7:$CD$25),IF($G640=$BE$6,$BE$7,IF($G640=$BF$6,$BF$7,IF($G640=$BG$6,$BG$7,IF($G640=$CE$6,"based on duration",IF($G640=$CF$6,LOOKUP($Z640,$AF$7:$AF$25,$CF$7:$CF$25),IF($G640=$CG$6,$CG$7,IF($G640=$CH$6,$CH$7,IF($G640=$CI$6,$CI$7,IF($G640=$BA$6,$BA$7,IF($G640=$BB$6,$BB$7,IF($G640=$BC$6,$BC$7,IF($G640=#REF!,#REF!,IF($G640=$CJ$6,$CJ$7,"TBD")))))))))))))))))))))))))))))))))))))))))))))</f>
        <v/>
      </c>
      <c r="AE640" s="121"/>
      <c r="AF640" s="10"/>
      <c r="AG640" s="124"/>
      <c r="AH640" s="124"/>
      <c r="AI640" s="124"/>
      <c r="AJ640" s="124"/>
      <c r="AO640" s="124"/>
      <c r="BR640" s="124"/>
      <c r="BS640" s="125"/>
      <c r="BT640" s="125"/>
      <c r="BX640" s="124"/>
      <c r="BY640" s="125"/>
      <c r="BZ640" s="125"/>
      <c r="CO640" s="136"/>
      <c r="CP640" s="137"/>
    </row>
    <row r="641" spans="1:94" s="123" customFormat="1" x14ac:dyDescent="0.25">
      <c r="A641" s="118"/>
      <c r="B641" s="118"/>
      <c r="C641" s="118"/>
      <c r="D641" s="118"/>
      <c r="E641" s="118"/>
      <c r="F641" s="118"/>
      <c r="G641" s="118"/>
      <c r="H641" s="118"/>
      <c r="I641" s="18"/>
      <c r="J641" s="18"/>
      <c r="K641" s="118"/>
      <c r="L641" s="151"/>
      <c r="M641" s="151"/>
      <c r="N641" s="119"/>
      <c r="O641" s="120" t="str">
        <f t="shared" si="167"/>
        <v/>
      </c>
      <c r="P641" s="119"/>
      <c r="Q641" s="15" t="str">
        <f t="shared" si="168"/>
        <v/>
      </c>
      <c r="R641" s="15" t="str">
        <f>IF('2014 Quote Calculator'!$AB641="-","-",IF('2014 Quote Calculator'!$AB641="","",IF(OR('2014 Quote Calculator'!$E641=$CF$6,'2014 Quote Calculator'!$E641=$CG$6,'2014 Quote Calculator'!$E641=$CH$6,'2014 Quote Calculator'!$E641=$CI$6),'2014 Quote Calculator'!$AB641,(1-$L641)*'2014 Quote Calculator'!$AB641)))</f>
        <v/>
      </c>
      <c r="S641" s="15" t="str">
        <f t="shared" si="157"/>
        <v/>
      </c>
      <c r="T641" s="15" t="str">
        <f>IF('2014 Quote Calculator'!$AB641="-","-",IF('2014 Quote Calculator'!$AB641="","",IF(OR('2014 Quote Calculator'!$G641=$CF$6,'2014 Quote Calculator'!$G641=$CG$6,'2014 Quote Calculator'!$G641=$CH$6,'2014 Quote Calculator'!$G641=$CI$6),'2014 Quote Calculator'!$AB641,(1-$L641)*'2014 Quote Calculator'!$AB641)))</f>
        <v/>
      </c>
      <c r="U641" s="15" t="str">
        <f t="shared" si="169"/>
        <v/>
      </c>
      <c r="V641" s="119"/>
      <c r="W641" s="18" t="str">
        <f t="shared" si="162"/>
        <v/>
      </c>
      <c r="X641" s="18" t="str">
        <f t="shared" si="158"/>
        <v/>
      </c>
      <c r="Y641" s="18"/>
      <c r="Z641" s="18"/>
      <c r="AA641" s="18" t="str">
        <f t="shared" si="166"/>
        <v/>
      </c>
      <c r="AB641" s="15" t="str">
        <f>IF($E641="","",IF($E641=$CL$6,"",IF($E641=$AG$6,LOOKUP($X641,$AF$7:$AF$25,$AG$7:$AG$25),IF($E641=$AH$6,LOOKUP($X641,$AF$7:$AF$25,$AH$7:$AH$25),IF($E641=$AI$6,LOOKUP($X641,$AF$7:$AF$25,$AI$7:$AI$25),IF($E641=$AJ$6,LOOKUP($X641,$AF$7:$AF$25,$AJ$7:$AJ$25),IF($E641=$BR$6,LOOKUP($X641,$AF$7:$AF$25,$BR$7:$BR$25),IF($E641=$BS$6,LOOKUP($X641,$AF$7:$AF$25,$BS$7:$BS$25),IF($E641=$BT$6,LOOKUP($X641,$AF$7:$AF$25,$BT$7:$BT$25),IF($E641=$BU$6,LOOKUP($X641,$AF$7:$AF$25,$BU$7:$BU$25),IF($E641=$BI$6,$BI$7,IF($E641=$AQ$6,LOOKUP($X641,$AF$7:$AF$25,$AQ$7:$AQ$25),IF($E641=$AR$6,LOOKUP($X641,$AF$7:$AF$25,$AR$7:$AR$25),IF($E641=$BV$6,LOOKUP($X641,$AF$7:$AF$25,$BV$7:$BV$25),IF($E641=$BW$6,LOOKUP($X641,$AF$7:$AF$25,$BW$7:$BW$25),IF($E641=$AU$6,LOOKUP($X641,$AF$7:$AF$25,$AU$7:$AU$25),IF($E641=$AV$6,LOOKUP($X641,$AF$7:$AF$25,$AV$7:$AV$25),IF($E641=$AK$6,LOOKUP($X641,$AF$7:$AF$25,$AK$7:$AK$25),IF($E641=$AL$6,LOOKUP($X641,$AF$7:$AF$25,$AL$7:$AL$25),IF($E641=$AM$6,LOOKUP($X641,$AF$7:$AF$25,$AM$7:$AM$25),IF($E641=$BJ$6,$BJ$7,IF($E641=#REF!,#REF!,IF($E641=$AN$6,$AN$7,IF($E641=$AW$6,LOOKUP($X641,$AF$7:$AF$25,$AW$7:$AW$25),IF($E641=$AX$6,LOOKUP($X641,$AF$7:$AF$25,$AX$7:$AX$25),IF($E641=$BD$6,$BD$7,IF($E641=$AY$6,LOOKUP($X641,$AF$7:$AF$25,$AY$7:$AY$25),IF($E641=$AZ$6,LOOKUP($X641,$AF$7:$AF$25,$AZ$7:$AZ$25),IF($E641=$BL$6,$BL$7,IF($E641=$AP$6,LOOKUP($X641,$AF$7:$AF$25,$AP$7:$AP$25),IF($E641=$BK$6,$BK$7,IF($E641=$CD$6,LOOKUP($X641,$AF$7:$AF$25,$CD$7:$CD$25),IF($E641=$BE$6,$BE$7,IF($E641=$BF$6,$BF$7,IF($E641=$BG$6,$BG$7,IF($E641=$CE$6,"based on duration",IF($E641=$CF$6,LOOKUP($X641,$AF$7:$AF$25,$CF$7:$CF$25),IF($E641=$CG$6,$CG$7,IF($E641=$CH$6,$CH$7,IF($E641=$CI$6,$CI$7,IF($E641=$BA$6,$BA$7,IF($E641=$BB$6,$BB$7,IF($E641=$BC$6,$BC$7,IF($E641=#REF!,#REF!,IF($E641=$CJ$6,$CJ$7,"TBD")))))))))))))))))))))))))))))))))))))))))))))</f>
        <v/>
      </c>
      <c r="AC641" s="15" t="str">
        <f t="shared" si="159"/>
        <v/>
      </c>
      <c r="AD641" s="15" t="str">
        <f>IF($G641="","",IF($G641=$CL$6,"",IF($G641=$AG$6,LOOKUP($Z641,$AF$7:$AF$25,$AG$7:$AG$25),IF($G641=$AH$6,LOOKUP($Z641,$AF$7:$AF$25,$AH$7:$AH$25),IF($G641=$AI$6,LOOKUP($Z641,$AF$7:$AF$25,$AI$7:$AI$25),IF($G641=$AJ$6,LOOKUP($Z641,$AF$7:$AF$25,$AJ$7:$AJ$25),IF($G641=$BR$6,LOOKUP($Z641,$AF$7:$AF$25,$BR$7:$BR$25),IF($G641=$BS$6,LOOKUP($Z641,$AF$7:$AF$25,$BS$7:$BS$25),IF($G641=$BT$6,LOOKUP($Z641,$AF$7:$AF$25,$BT$7:$BT$25),IF($G641=$BU$6,LOOKUP($Z641,$AF$7:$AF$25,$BU$7:$BU$25),IF($G641=$BI$6,$BI$7,IF($G641=$AQ$6,LOOKUP($Z641,$AF$7:$AF$25,$AQ$7:$AQ$25),IF($G641=$AR$6,LOOKUP($Z641,$AF$7:$AF$25,$AR$7:$AR$25),IF($G641=$BV$6,LOOKUP($Z641,$AF$7:$AF$25,$BV$7:$BV$25),IF($G641=$BW$6,LOOKUP($Z641,$AF$7:$AF$25,$BW$7:$BW$25),IF($G641=$AU$6,LOOKUP($Z641,$AF$7:$AF$25,$AU$7:$AU$25),IF($G641=$AV$6,LOOKUP($Z641,$AF$7:$AF$25,$AV$7:$AV$25),IF($G641=$AK$6,LOOKUP($Z641,$AF$7:$AF$25,$AK$7:$AK$25),IF($G641=$AL$6,LOOKUP($Z641,$AF$7:$AF$25,$AL$7:$AL$25),IF($G641=$AM$6,LOOKUP($Z641,$AF$7:$AF$25,$AM$7:$AM$25),IF($G641=$BJ$6,$BJ$7,IF($G641=#REF!,#REF!,IF($G641=$AN$6,$AN$7,IF($G641=$AW$6,LOOKUP($Z641,$AF$7:$AF$25,$AW$7:$AW$25),IF($G641=$AX$6,LOOKUP($Z641,$AF$7:$AF$25,$AX$7:$AX$25),IF($G641=$BD$6,$BD$7,IF($G641=$AY$6,LOOKUP($Z641,$AF$7:$AF$25,$AY$7:$AY$25),IF($G641=$AZ$6,LOOKUP($Z641,$AF$7:$AF$25,$AZ$7:$AZ$25),IF($G641=$BL$6,$BL$7,IF($G641=$AP$6,LOOKUP($Z641,$AF$7:$AF$25,$AP$7:$AP$25),IF($G641=$BK$6,$BK$7,IF($G641=$CD$6,LOOKUP($Z641,$AF$7:$AF$25,$CD$7:$CD$25),IF($G641=$BE$6,$BE$7,IF($G641=$BF$6,$BF$7,IF($G641=$BG$6,$BG$7,IF($G641=$CE$6,"based on duration",IF($G641=$CF$6,LOOKUP($Z641,$AF$7:$AF$25,$CF$7:$CF$25),IF($G641=$CG$6,$CG$7,IF($G641=$CH$6,$CH$7,IF($G641=$CI$6,$CI$7,IF($G641=$BA$6,$BA$7,IF($G641=$BB$6,$BB$7,IF($G641=$BC$6,$BC$7,IF($G641=#REF!,#REF!,IF($G641=$CJ$6,$CJ$7,"TBD")))))))))))))))))))))))))))))))))))))))))))))</f>
        <v/>
      </c>
      <c r="AE641" s="121"/>
      <c r="AF641" s="10"/>
      <c r="AG641" s="124"/>
      <c r="AH641" s="124"/>
      <c r="AI641" s="124"/>
      <c r="AJ641" s="124"/>
      <c r="AO641" s="124"/>
      <c r="BR641" s="124"/>
      <c r="BS641" s="125"/>
      <c r="BT641" s="125"/>
      <c r="BX641" s="124"/>
      <c r="BY641" s="125"/>
      <c r="BZ641" s="125"/>
      <c r="CO641" s="136"/>
      <c r="CP641" s="137"/>
    </row>
    <row r="642" spans="1:94" s="123" customFormat="1" x14ac:dyDescent="0.25">
      <c r="A642" s="118"/>
      <c r="B642" s="118"/>
      <c r="C642" s="118"/>
      <c r="D642" s="118"/>
      <c r="E642" s="118"/>
      <c r="F642" s="118"/>
      <c r="G642" s="118"/>
      <c r="H642" s="118"/>
      <c r="I642" s="18"/>
      <c r="J642" s="18"/>
      <c r="K642" s="118"/>
      <c r="L642" s="151"/>
      <c r="M642" s="151"/>
      <c r="N642" s="119"/>
      <c r="O642" s="120" t="str">
        <f t="shared" si="167"/>
        <v/>
      </c>
      <c r="P642" s="119"/>
      <c r="Q642" s="15" t="str">
        <f t="shared" si="168"/>
        <v/>
      </c>
      <c r="R642" s="15" t="str">
        <f>IF('2014 Quote Calculator'!$AB642="-","-",IF('2014 Quote Calculator'!$AB642="","",IF(OR('2014 Quote Calculator'!$E642=$CF$6,'2014 Quote Calculator'!$E642=$CG$6,'2014 Quote Calculator'!$E642=$CH$6,'2014 Quote Calculator'!$E642=$CI$6),'2014 Quote Calculator'!$AB642,(1-$L642)*'2014 Quote Calculator'!$AB642)))</f>
        <v/>
      </c>
      <c r="S642" s="15" t="str">
        <f t="shared" si="157"/>
        <v/>
      </c>
      <c r="T642" s="15" t="str">
        <f>IF('2014 Quote Calculator'!$AB642="-","-",IF('2014 Quote Calculator'!$AB642="","",IF(OR('2014 Quote Calculator'!$G642=$CF$6,'2014 Quote Calculator'!$G642=$CG$6,'2014 Quote Calculator'!$G642=$CH$6,'2014 Quote Calculator'!$G642=$CI$6),'2014 Quote Calculator'!$AB642,(1-$L642)*'2014 Quote Calculator'!$AB642)))</f>
        <v/>
      </c>
      <c r="U642" s="15" t="str">
        <f t="shared" si="169"/>
        <v/>
      </c>
      <c r="V642" s="119"/>
      <c r="W642" s="18" t="str">
        <f t="shared" si="162"/>
        <v/>
      </c>
      <c r="X642" s="18" t="str">
        <f t="shared" si="158"/>
        <v/>
      </c>
      <c r="Y642" s="18"/>
      <c r="Z642" s="18"/>
      <c r="AA642" s="18" t="str">
        <f t="shared" si="166"/>
        <v/>
      </c>
      <c r="AB642" s="15" t="str">
        <f>IF($E642="","",IF($E642=$CL$6,"",IF($E642=$AG$6,LOOKUP($X642,$AF$7:$AF$25,$AG$7:$AG$25),IF($E642=$AH$6,LOOKUP($X642,$AF$7:$AF$25,$AH$7:$AH$25),IF($E642=$AI$6,LOOKUP($X642,$AF$7:$AF$25,$AI$7:$AI$25),IF($E642=$AJ$6,LOOKUP($X642,$AF$7:$AF$25,$AJ$7:$AJ$25),IF($E642=$BR$6,LOOKUP($X642,$AF$7:$AF$25,$BR$7:$BR$25),IF($E642=$BS$6,LOOKUP($X642,$AF$7:$AF$25,$BS$7:$BS$25),IF($E642=$BT$6,LOOKUP($X642,$AF$7:$AF$25,$BT$7:$BT$25),IF($E642=$BU$6,LOOKUP($X642,$AF$7:$AF$25,$BU$7:$BU$25),IF($E642=$BI$6,$BI$7,IF($E642=$AQ$6,LOOKUP($X642,$AF$7:$AF$25,$AQ$7:$AQ$25),IF($E642=$AR$6,LOOKUP($X642,$AF$7:$AF$25,$AR$7:$AR$25),IF($E642=$BV$6,LOOKUP($X642,$AF$7:$AF$25,$BV$7:$BV$25),IF($E642=$BW$6,LOOKUP($X642,$AF$7:$AF$25,$BW$7:$BW$25),IF($E642=$AU$6,LOOKUP($X642,$AF$7:$AF$25,$AU$7:$AU$25),IF($E642=$AV$6,LOOKUP($X642,$AF$7:$AF$25,$AV$7:$AV$25),IF($E642=$AK$6,LOOKUP($X642,$AF$7:$AF$25,$AK$7:$AK$25),IF($E642=$AL$6,LOOKUP($X642,$AF$7:$AF$25,$AL$7:$AL$25),IF($E642=$AM$6,LOOKUP($X642,$AF$7:$AF$25,$AM$7:$AM$25),IF($E642=$BJ$6,$BJ$7,IF($E642=#REF!,#REF!,IF($E642=$AN$6,$AN$7,IF($E642=$AW$6,LOOKUP($X642,$AF$7:$AF$25,$AW$7:$AW$25),IF($E642=$AX$6,LOOKUP($X642,$AF$7:$AF$25,$AX$7:$AX$25),IF($E642=$BD$6,$BD$7,IF($E642=$AY$6,LOOKUP($X642,$AF$7:$AF$25,$AY$7:$AY$25),IF($E642=$AZ$6,LOOKUP($X642,$AF$7:$AF$25,$AZ$7:$AZ$25),IF($E642=$BL$6,$BL$7,IF($E642=$AP$6,LOOKUP($X642,$AF$7:$AF$25,$AP$7:$AP$25),IF($E642=$BK$6,$BK$7,IF($E642=$CD$6,LOOKUP($X642,$AF$7:$AF$25,$CD$7:$CD$25),IF($E642=$BE$6,$BE$7,IF($E642=$BF$6,$BF$7,IF($E642=$BG$6,$BG$7,IF($E642=$CE$6,"based on duration",IF($E642=$CF$6,LOOKUP($X642,$AF$7:$AF$25,$CF$7:$CF$25),IF($E642=$CG$6,$CG$7,IF($E642=$CH$6,$CH$7,IF($E642=$CI$6,$CI$7,IF($E642=$BA$6,$BA$7,IF($E642=$BB$6,$BB$7,IF($E642=$BC$6,$BC$7,IF($E642=#REF!,#REF!,IF($E642=$CJ$6,$CJ$7,"TBD")))))))))))))))))))))))))))))))))))))))))))))</f>
        <v/>
      </c>
      <c r="AC642" s="15" t="str">
        <f t="shared" si="159"/>
        <v/>
      </c>
      <c r="AD642" s="15" t="str">
        <f>IF($G642="","",IF($G642=$CL$6,"",IF($G642=$AG$6,LOOKUP($Z642,$AF$7:$AF$25,$AG$7:$AG$25),IF($G642=$AH$6,LOOKUP($Z642,$AF$7:$AF$25,$AH$7:$AH$25),IF($G642=$AI$6,LOOKUP($Z642,$AF$7:$AF$25,$AI$7:$AI$25),IF($G642=$AJ$6,LOOKUP($Z642,$AF$7:$AF$25,$AJ$7:$AJ$25),IF($G642=$BR$6,LOOKUP($Z642,$AF$7:$AF$25,$BR$7:$BR$25),IF($G642=$BS$6,LOOKUP($Z642,$AF$7:$AF$25,$BS$7:$BS$25),IF($G642=$BT$6,LOOKUP($Z642,$AF$7:$AF$25,$BT$7:$BT$25),IF($G642=$BU$6,LOOKUP($Z642,$AF$7:$AF$25,$BU$7:$BU$25),IF($G642=$BI$6,$BI$7,IF($G642=$AQ$6,LOOKUP($Z642,$AF$7:$AF$25,$AQ$7:$AQ$25),IF($G642=$AR$6,LOOKUP($Z642,$AF$7:$AF$25,$AR$7:$AR$25),IF($G642=$BV$6,LOOKUP($Z642,$AF$7:$AF$25,$BV$7:$BV$25),IF($G642=$BW$6,LOOKUP($Z642,$AF$7:$AF$25,$BW$7:$BW$25),IF($G642=$AU$6,LOOKUP($Z642,$AF$7:$AF$25,$AU$7:$AU$25),IF($G642=$AV$6,LOOKUP($Z642,$AF$7:$AF$25,$AV$7:$AV$25),IF($G642=$AK$6,LOOKUP($Z642,$AF$7:$AF$25,$AK$7:$AK$25),IF($G642=$AL$6,LOOKUP($Z642,$AF$7:$AF$25,$AL$7:$AL$25),IF($G642=$AM$6,LOOKUP($Z642,$AF$7:$AF$25,$AM$7:$AM$25),IF($G642=$BJ$6,$BJ$7,IF($G642=#REF!,#REF!,IF($G642=$AN$6,$AN$7,IF($G642=$AW$6,LOOKUP($Z642,$AF$7:$AF$25,$AW$7:$AW$25),IF($G642=$AX$6,LOOKUP($Z642,$AF$7:$AF$25,$AX$7:$AX$25),IF($G642=$BD$6,$BD$7,IF($G642=$AY$6,LOOKUP($Z642,$AF$7:$AF$25,$AY$7:$AY$25),IF($G642=$AZ$6,LOOKUP($Z642,$AF$7:$AF$25,$AZ$7:$AZ$25),IF($G642=$BL$6,$BL$7,IF($G642=$AP$6,LOOKUP($Z642,$AF$7:$AF$25,$AP$7:$AP$25),IF($G642=$BK$6,$BK$7,IF($G642=$CD$6,LOOKUP($Z642,$AF$7:$AF$25,$CD$7:$CD$25),IF($G642=$BE$6,$BE$7,IF($G642=$BF$6,$BF$7,IF($G642=$BG$6,$BG$7,IF($G642=$CE$6,"based on duration",IF($G642=$CF$6,LOOKUP($Z642,$AF$7:$AF$25,$CF$7:$CF$25),IF($G642=$CG$6,$CG$7,IF($G642=$CH$6,$CH$7,IF($G642=$CI$6,$CI$7,IF($G642=$BA$6,$BA$7,IF($G642=$BB$6,$BB$7,IF($G642=$BC$6,$BC$7,IF($G642=#REF!,#REF!,IF($G642=$CJ$6,$CJ$7,"TBD")))))))))))))))))))))))))))))))))))))))))))))</f>
        <v/>
      </c>
      <c r="AE642" s="121"/>
      <c r="AF642" s="10"/>
      <c r="AG642" s="124"/>
      <c r="AH642" s="124"/>
      <c r="AI642" s="124"/>
      <c r="AJ642" s="124"/>
      <c r="AO642" s="124"/>
      <c r="BR642" s="124"/>
      <c r="BS642" s="125"/>
      <c r="BT642" s="125"/>
      <c r="BX642" s="124"/>
      <c r="BY642" s="125"/>
      <c r="BZ642" s="125"/>
      <c r="CO642" s="136"/>
      <c r="CP642" s="137"/>
    </row>
    <row r="643" spans="1:94" s="123" customFormat="1" x14ac:dyDescent="0.25">
      <c r="A643" s="118"/>
      <c r="B643" s="118"/>
      <c r="C643" s="118"/>
      <c r="D643" s="118"/>
      <c r="E643" s="118"/>
      <c r="F643" s="118"/>
      <c r="G643" s="118"/>
      <c r="H643" s="118"/>
      <c r="I643" s="18"/>
      <c r="J643" s="18"/>
      <c r="K643" s="118"/>
      <c r="L643" s="151"/>
      <c r="M643" s="151"/>
      <c r="N643" s="119"/>
      <c r="O643" s="120" t="str">
        <f t="shared" si="167"/>
        <v/>
      </c>
      <c r="P643" s="119"/>
      <c r="Q643" s="15" t="str">
        <f t="shared" si="168"/>
        <v/>
      </c>
      <c r="R643" s="15" t="str">
        <f>IF('2014 Quote Calculator'!$AB643="-","-",IF('2014 Quote Calculator'!$AB643="","",IF(OR('2014 Quote Calculator'!$E643=$CF$6,'2014 Quote Calculator'!$E643=$CG$6,'2014 Quote Calculator'!$E643=$CH$6,'2014 Quote Calculator'!$E643=$CI$6),'2014 Quote Calculator'!$AB643,(1-$L643)*'2014 Quote Calculator'!$AB643)))</f>
        <v/>
      </c>
      <c r="S643" s="15" t="str">
        <f t="shared" si="157"/>
        <v/>
      </c>
      <c r="T643" s="15" t="str">
        <f>IF('2014 Quote Calculator'!$AB643="-","-",IF('2014 Quote Calculator'!$AB643="","",IF(OR('2014 Quote Calculator'!$G643=$CF$6,'2014 Quote Calculator'!$G643=$CG$6,'2014 Quote Calculator'!$G643=$CH$6,'2014 Quote Calculator'!$G643=$CI$6),'2014 Quote Calculator'!$AB643,(1-$L643)*'2014 Quote Calculator'!$AB643)))</f>
        <v/>
      </c>
      <c r="U643" s="15" t="str">
        <f t="shared" si="169"/>
        <v/>
      </c>
      <c r="V643" s="119"/>
      <c r="W643" s="18" t="str">
        <f t="shared" si="162"/>
        <v/>
      </c>
      <c r="X643" s="18" t="str">
        <f t="shared" si="158"/>
        <v/>
      </c>
      <c r="Y643" s="18"/>
      <c r="Z643" s="18"/>
      <c r="AA643" s="18" t="str">
        <f t="shared" si="166"/>
        <v/>
      </c>
      <c r="AB643" s="15" t="str">
        <f>IF($E643="","",IF($E643=$CL$6,"",IF($E643=$AG$6,LOOKUP($X643,$AF$7:$AF$25,$AG$7:$AG$25),IF($E643=$AH$6,LOOKUP($X643,$AF$7:$AF$25,$AH$7:$AH$25),IF($E643=$AI$6,LOOKUP($X643,$AF$7:$AF$25,$AI$7:$AI$25),IF($E643=$AJ$6,LOOKUP($X643,$AF$7:$AF$25,$AJ$7:$AJ$25),IF($E643=$BR$6,LOOKUP($X643,$AF$7:$AF$25,$BR$7:$BR$25),IF($E643=$BS$6,LOOKUP($X643,$AF$7:$AF$25,$BS$7:$BS$25),IF($E643=$BT$6,LOOKUP($X643,$AF$7:$AF$25,$BT$7:$BT$25),IF($E643=$BU$6,LOOKUP($X643,$AF$7:$AF$25,$BU$7:$BU$25),IF($E643=$BI$6,$BI$7,IF($E643=$AQ$6,LOOKUP($X643,$AF$7:$AF$25,$AQ$7:$AQ$25),IF($E643=$AR$6,LOOKUP($X643,$AF$7:$AF$25,$AR$7:$AR$25),IF($E643=$BV$6,LOOKUP($X643,$AF$7:$AF$25,$BV$7:$BV$25),IF($E643=$BW$6,LOOKUP($X643,$AF$7:$AF$25,$BW$7:$BW$25),IF($E643=$AU$6,LOOKUP($X643,$AF$7:$AF$25,$AU$7:$AU$25),IF($E643=$AV$6,LOOKUP($X643,$AF$7:$AF$25,$AV$7:$AV$25),IF($E643=$AK$6,LOOKUP($X643,$AF$7:$AF$25,$AK$7:$AK$25),IF($E643=$AL$6,LOOKUP($X643,$AF$7:$AF$25,$AL$7:$AL$25),IF($E643=$AM$6,LOOKUP($X643,$AF$7:$AF$25,$AM$7:$AM$25),IF($E643=$BJ$6,$BJ$7,IF($E643=#REF!,#REF!,IF($E643=$AN$6,$AN$7,IF($E643=$AW$6,LOOKUP($X643,$AF$7:$AF$25,$AW$7:$AW$25),IF($E643=$AX$6,LOOKUP($X643,$AF$7:$AF$25,$AX$7:$AX$25),IF($E643=$BD$6,$BD$7,IF($E643=$AY$6,LOOKUP($X643,$AF$7:$AF$25,$AY$7:$AY$25),IF($E643=$AZ$6,LOOKUP($X643,$AF$7:$AF$25,$AZ$7:$AZ$25),IF($E643=$BL$6,$BL$7,IF($E643=$AP$6,LOOKUP($X643,$AF$7:$AF$25,$AP$7:$AP$25),IF($E643=$BK$6,$BK$7,IF($E643=$CD$6,LOOKUP($X643,$AF$7:$AF$25,$CD$7:$CD$25),IF($E643=$BE$6,$BE$7,IF($E643=$BF$6,$BF$7,IF($E643=$BG$6,$BG$7,IF($E643=$CE$6,"based on duration",IF($E643=$CF$6,LOOKUP($X643,$AF$7:$AF$25,$CF$7:$CF$25),IF($E643=$CG$6,$CG$7,IF($E643=$CH$6,$CH$7,IF($E643=$CI$6,$CI$7,IF($E643=$BA$6,$BA$7,IF($E643=$BB$6,$BB$7,IF($E643=$BC$6,$BC$7,IF($E643=#REF!,#REF!,IF($E643=$CJ$6,$CJ$7,"TBD")))))))))))))))))))))))))))))))))))))))))))))</f>
        <v/>
      </c>
      <c r="AC643" s="15" t="str">
        <f t="shared" si="159"/>
        <v/>
      </c>
      <c r="AD643" s="15" t="str">
        <f>IF($G643="","",IF($G643=$CL$6,"",IF($G643=$AG$6,LOOKUP($Z643,$AF$7:$AF$25,$AG$7:$AG$25),IF($G643=$AH$6,LOOKUP($Z643,$AF$7:$AF$25,$AH$7:$AH$25),IF($G643=$AI$6,LOOKUP($Z643,$AF$7:$AF$25,$AI$7:$AI$25),IF($G643=$AJ$6,LOOKUP($Z643,$AF$7:$AF$25,$AJ$7:$AJ$25),IF($G643=$BR$6,LOOKUP($Z643,$AF$7:$AF$25,$BR$7:$BR$25),IF($G643=$BS$6,LOOKUP($Z643,$AF$7:$AF$25,$BS$7:$BS$25),IF($G643=$BT$6,LOOKUP($Z643,$AF$7:$AF$25,$BT$7:$BT$25),IF($G643=$BU$6,LOOKUP($Z643,$AF$7:$AF$25,$BU$7:$BU$25),IF($G643=$BI$6,$BI$7,IF($G643=$AQ$6,LOOKUP($Z643,$AF$7:$AF$25,$AQ$7:$AQ$25),IF($G643=$AR$6,LOOKUP($Z643,$AF$7:$AF$25,$AR$7:$AR$25),IF($G643=$BV$6,LOOKUP($Z643,$AF$7:$AF$25,$BV$7:$BV$25),IF($G643=$BW$6,LOOKUP($Z643,$AF$7:$AF$25,$BW$7:$BW$25),IF($G643=$AU$6,LOOKUP($Z643,$AF$7:$AF$25,$AU$7:$AU$25),IF($G643=$AV$6,LOOKUP($Z643,$AF$7:$AF$25,$AV$7:$AV$25),IF($G643=$AK$6,LOOKUP($Z643,$AF$7:$AF$25,$AK$7:$AK$25),IF($G643=$AL$6,LOOKUP($Z643,$AF$7:$AF$25,$AL$7:$AL$25),IF($G643=$AM$6,LOOKUP($Z643,$AF$7:$AF$25,$AM$7:$AM$25),IF($G643=$BJ$6,$BJ$7,IF($G643=#REF!,#REF!,IF($G643=$AN$6,$AN$7,IF($G643=$AW$6,LOOKUP($Z643,$AF$7:$AF$25,$AW$7:$AW$25),IF($G643=$AX$6,LOOKUP($Z643,$AF$7:$AF$25,$AX$7:$AX$25),IF($G643=$BD$6,$BD$7,IF($G643=$AY$6,LOOKUP($Z643,$AF$7:$AF$25,$AY$7:$AY$25),IF($G643=$AZ$6,LOOKUP($Z643,$AF$7:$AF$25,$AZ$7:$AZ$25),IF($G643=$BL$6,$BL$7,IF($G643=$AP$6,LOOKUP($Z643,$AF$7:$AF$25,$AP$7:$AP$25),IF($G643=$BK$6,$BK$7,IF($G643=$CD$6,LOOKUP($Z643,$AF$7:$AF$25,$CD$7:$CD$25),IF($G643=$BE$6,$BE$7,IF($G643=$BF$6,$BF$7,IF($G643=$BG$6,$BG$7,IF($G643=$CE$6,"based on duration",IF($G643=$CF$6,LOOKUP($Z643,$AF$7:$AF$25,$CF$7:$CF$25),IF($G643=$CG$6,$CG$7,IF($G643=$CH$6,$CH$7,IF($G643=$CI$6,$CI$7,IF($G643=$BA$6,$BA$7,IF($G643=$BB$6,$BB$7,IF($G643=$BC$6,$BC$7,IF($G643=#REF!,#REF!,IF($G643=$CJ$6,$CJ$7,"TBD")))))))))))))))))))))))))))))))))))))))))))))</f>
        <v/>
      </c>
      <c r="AE643" s="121"/>
      <c r="AF643" s="10"/>
      <c r="AG643" s="124"/>
      <c r="AH643" s="124"/>
      <c r="AI643" s="124"/>
      <c r="AJ643" s="124"/>
      <c r="AO643" s="124"/>
      <c r="BR643" s="124"/>
      <c r="BS643" s="125"/>
      <c r="BT643" s="125"/>
      <c r="BX643" s="124"/>
      <c r="BY643" s="125"/>
      <c r="BZ643" s="125"/>
      <c r="CO643" s="136"/>
      <c r="CP643" s="137"/>
    </row>
    <row r="644" spans="1:94" s="123" customFormat="1" x14ac:dyDescent="0.25">
      <c r="A644" s="118"/>
      <c r="B644" s="118"/>
      <c r="C644" s="118"/>
      <c r="D644" s="118"/>
      <c r="E644" s="118"/>
      <c r="F644" s="118"/>
      <c r="G644" s="118"/>
      <c r="H644" s="118"/>
      <c r="I644" s="18"/>
      <c r="J644" s="18"/>
      <c r="K644" s="118"/>
      <c r="L644" s="151"/>
      <c r="M644" s="151"/>
      <c r="N644" s="119"/>
      <c r="O644" s="120" t="str">
        <f t="shared" si="167"/>
        <v/>
      </c>
      <c r="P644" s="119"/>
      <c r="Q644" s="15" t="str">
        <f t="shared" si="168"/>
        <v/>
      </c>
      <c r="R644" s="15" t="str">
        <f>IF('2014 Quote Calculator'!$AB644="-","-",IF('2014 Quote Calculator'!$AB644="","",IF(OR('2014 Quote Calculator'!$E644=$CF$6,'2014 Quote Calculator'!$E644=$CG$6,'2014 Quote Calculator'!$E644=$CH$6,'2014 Quote Calculator'!$E644=$CI$6),'2014 Quote Calculator'!$AB644,(1-$L644)*'2014 Quote Calculator'!$AB644)))</f>
        <v/>
      </c>
      <c r="S644" s="15" t="str">
        <f t="shared" si="157"/>
        <v/>
      </c>
      <c r="T644" s="15" t="str">
        <f>IF('2014 Quote Calculator'!$AB644="-","-",IF('2014 Quote Calculator'!$AB644="","",IF(OR('2014 Quote Calculator'!$G644=$CF$6,'2014 Quote Calculator'!$G644=$CG$6,'2014 Quote Calculator'!$G644=$CH$6,'2014 Quote Calculator'!$G644=$CI$6),'2014 Quote Calculator'!$AB644,(1-$L644)*'2014 Quote Calculator'!$AB644)))</f>
        <v/>
      </c>
      <c r="U644" s="15" t="str">
        <f t="shared" si="169"/>
        <v/>
      </c>
      <c r="V644" s="119"/>
      <c r="W644" s="18" t="str">
        <f t="shared" si="162"/>
        <v/>
      </c>
      <c r="X644" s="18" t="str">
        <f t="shared" si="158"/>
        <v/>
      </c>
      <c r="Y644" s="18"/>
      <c r="Z644" s="18"/>
      <c r="AA644" s="18" t="str">
        <f t="shared" si="166"/>
        <v/>
      </c>
      <c r="AB644" s="15" t="str">
        <f>IF($E644="","",IF($E644=$CL$6,"",IF($E644=$AG$6,LOOKUP($X644,$AF$7:$AF$25,$AG$7:$AG$25),IF($E644=$AH$6,LOOKUP($X644,$AF$7:$AF$25,$AH$7:$AH$25),IF($E644=$AI$6,LOOKUP($X644,$AF$7:$AF$25,$AI$7:$AI$25),IF($E644=$AJ$6,LOOKUP($X644,$AF$7:$AF$25,$AJ$7:$AJ$25),IF($E644=$BR$6,LOOKUP($X644,$AF$7:$AF$25,$BR$7:$BR$25),IF($E644=$BS$6,LOOKUP($X644,$AF$7:$AF$25,$BS$7:$BS$25),IF($E644=$BT$6,LOOKUP($X644,$AF$7:$AF$25,$BT$7:$BT$25),IF($E644=$BU$6,LOOKUP($X644,$AF$7:$AF$25,$BU$7:$BU$25),IF($E644=$BI$6,$BI$7,IF($E644=$AQ$6,LOOKUP($X644,$AF$7:$AF$25,$AQ$7:$AQ$25),IF($E644=$AR$6,LOOKUP($X644,$AF$7:$AF$25,$AR$7:$AR$25),IF($E644=$BV$6,LOOKUP($X644,$AF$7:$AF$25,$BV$7:$BV$25),IF($E644=$BW$6,LOOKUP($X644,$AF$7:$AF$25,$BW$7:$BW$25),IF($E644=$AU$6,LOOKUP($X644,$AF$7:$AF$25,$AU$7:$AU$25),IF($E644=$AV$6,LOOKUP($X644,$AF$7:$AF$25,$AV$7:$AV$25),IF($E644=$AK$6,LOOKUP($X644,$AF$7:$AF$25,$AK$7:$AK$25),IF($E644=$AL$6,LOOKUP($X644,$AF$7:$AF$25,$AL$7:$AL$25),IF($E644=$AM$6,LOOKUP($X644,$AF$7:$AF$25,$AM$7:$AM$25),IF($E644=$BJ$6,$BJ$7,IF($E644=#REF!,#REF!,IF($E644=$AN$6,$AN$7,IF($E644=$AW$6,LOOKUP($X644,$AF$7:$AF$25,$AW$7:$AW$25),IF($E644=$AX$6,LOOKUP($X644,$AF$7:$AF$25,$AX$7:$AX$25),IF($E644=$BD$6,$BD$7,IF($E644=$AY$6,LOOKUP($X644,$AF$7:$AF$25,$AY$7:$AY$25),IF($E644=$AZ$6,LOOKUP($X644,$AF$7:$AF$25,$AZ$7:$AZ$25),IF($E644=$BL$6,$BL$7,IF($E644=$AP$6,LOOKUP($X644,$AF$7:$AF$25,$AP$7:$AP$25),IF($E644=$BK$6,$BK$7,IF($E644=$CD$6,LOOKUP($X644,$AF$7:$AF$25,$CD$7:$CD$25),IF($E644=$BE$6,$BE$7,IF($E644=$BF$6,$BF$7,IF($E644=$BG$6,$BG$7,IF($E644=$CE$6,"based on duration",IF($E644=$CF$6,LOOKUP($X644,$AF$7:$AF$25,$CF$7:$CF$25),IF($E644=$CG$6,$CG$7,IF($E644=$CH$6,$CH$7,IF($E644=$CI$6,$CI$7,IF($E644=$BA$6,$BA$7,IF($E644=$BB$6,$BB$7,IF($E644=$BC$6,$BC$7,IF($E644=#REF!,#REF!,IF($E644=$CJ$6,$CJ$7,"TBD")))))))))))))))))))))))))))))))))))))))))))))</f>
        <v/>
      </c>
      <c r="AC644" s="15" t="str">
        <f t="shared" si="159"/>
        <v/>
      </c>
      <c r="AD644" s="15" t="str">
        <f>IF($G644="","",IF($G644=$CL$6,"",IF($G644=$AG$6,LOOKUP($Z644,$AF$7:$AF$25,$AG$7:$AG$25),IF($G644=$AH$6,LOOKUP($Z644,$AF$7:$AF$25,$AH$7:$AH$25),IF($G644=$AI$6,LOOKUP($Z644,$AF$7:$AF$25,$AI$7:$AI$25),IF($G644=$AJ$6,LOOKUP($Z644,$AF$7:$AF$25,$AJ$7:$AJ$25),IF($G644=$BR$6,LOOKUP($Z644,$AF$7:$AF$25,$BR$7:$BR$25),IF($G644=$BS$6,LOOKUP($Z644,$AF$7:$AF$25,$BS$7:$BS$25),IF($G644=$BT$6,LOOKUP($Z644,$AF$7:$AF$25,$BT$7:$BT$25),IF($G644=$BU$6,LOOKUP($Z644,$AF$7:$AF$25,$BU$7:$BU$25),IF($G644=$BI$6,$BI$7,IF($G644=$AQ$6,LOOKUP($Z644,$AF$7:$AF$25,$AQ$7:$AQ$25),IF($G644=$AR$6,LOOKUP($Z644,$AF$7:$AF$25,$AR$7:$AR$25),IF($G644=$BV$6,LOOKUP($Z644,$AF$7:$AF$25,$BV$7:$BV$25),IF($G644=$BW$6,LOOKUP($Z644,$AF$7:$AF$25,$BW$7:$BW$25),IF($G644=$AU$6,LOOKUP($Z644,$AF$7:$AF$25,$AU$7:$AU$25),IF($G644=$AV$6,LOOKUP($Z644,$AF$7:$AF$25,$AV$7:$AV$25),IF($G644=$AK$6,LOOKUP($Z644,$AF$7:$AF$25,$AK$7:$AK$25),IF($G644=$AL$6,LOOKUP($Z644,$AF$7:$AF$25,$AL$7:$AL$25),IF($G644=$AM$6,LOOKUP($Z644,$AF$7:$AF$25,$AM$7:$AM$25),IF($G644=$BJ$6,$BJ$7,IF($G644=#REF!,#REF!,IF($G644=$AN$6,$AN$7,IF($G644=$AW$6,LOOKUP($Z644,$AF$7:$AF$25,$AW$7:$AW$25),IF($G644=$AX$6,LOOKUP($Z644,$AF$7:$AF$25,$AX$7:$AX$25),IF($G644=$BD$6,$BD$7,IF($G644=$AY$6,LOOKUP($Z644,$AF$7:$AF$25,$AY$7:$AY$25),IF($G644=$AZ$6,LOOKUP($Z644,$AF$7:$AF$25,$AZ$7:$AZ$25),IF($G644=$BL$6,$BL$7,IF($G644=$AP$6,LOOKUP($Z644,$AF$7:$AF$25,$AP$7:$AP$25),IF($G644=$BK$6,$BK$7,IF($G644=$CD$6,LOOKUP($Z644,$AF$7:$AF$25,$CD$7:$CD$25),IF($G644=$BE$6,$BE$7,IF($G644=$BF$6,$BF$7,IF($G644=$BG$6,$BG$7,IF($G644=$CE$6,"based on duration",IF($G644=$CF$6,LOOKUP($Z644,$AF$7:$AF$25,$CF$7:$CF$25),IF($G644=$CG$6,$CG$7,IF($G644=$CH$6,$CH$7,IF($G644=$CI$6,$CI$7,IF($G644=$BA$6,$BA$7,IF($G644=$BB$6,$BB$7,IF($G644=$BC$6,$BC$7,IF($G644=#REF!,#REF!,IF($G644=$CJ$6,$CJ$7,"TBD")))))))))))))))))))))))))))))))))))))))))))))</f>
        <v/>
      </c>
      <c r="AE644" s="121"/>
      <c r="AF644" s="10"/>
      <c r="AG644" s="124"/>
      <c r="AH644" s="124"/>
      <c r="AI644" s="124"/>
      <c r="AJ644" s="124"/>
      <c r="AO644" s="124"/>
      <c r="BR644" s="124"/>
      <c r="BS644" s="125"/>
      <c r="BT644" s="125"/>
      <c r="BX644" s="124"/>
      <c r="BY644" s="125"/>
      <c r="BZ644" s="125"/>
      <c r="CO644" s="136"/>
      <c r="CP644" s="137"/>
    </row>
    <row r="645" spans="1:94" s="123" customFormat="1" x14ac:dyDescent="0.25">
      <c r="A645" s="118"/>
      <c r="B645" s="118"/>
      <c r="C645" s="118"/>
      <c r="D645" s="118"/>
      <c r="E645" s="118"/>
      <c r="F645" s="118"/>
      <c r="G645" s="118"/>
      <c r="H645" s="118"/>
      <c r="I645" s="18"/>
      <c r="J645" s="18"/>
      <c r="K645" s="118"/>
      <c r="L645" s="151"/>
      <c r="M645" s="151"/>
      <c r="N645" s="119"/>
      <c r="O645" s="120" t="str">
        <f t="shared" si="167"/>
        <v/>
      </c>
      <c r="P645" s="119"/>
      <c r="Q645" s="15" t="str">
        <f t="shared" si="168"/>
        <v/>
      </c>
      <c r="R645" s="15" t="str">
        <f>IF('2014 Quote Calculator'!$AB645="-","-",IF('2014 Quote Calculator'!$AB645="","",IF(OR('2014 Quote Calculator'!$E645=$CF$6,'2014 Quote Calculator'!$E645=$CG$6,'2014 Quote Calculator'!$E645=$CH$6,'2014 Quote Calculator'!$E645=$CI$6),'2014 Quote Calculator'!$AB645,(1-$L645)*'2014 Quote Calculator'!$AB645)))</f>
        <v/>
      </c>
      <c r="S645" s="15" t="str">
        <f t="shared" si="157"/>
        <v/>
      </c>
      <c r="T645" s="15" t="str">
        <f>IF('2014 Quote Calculator'!$AB645="-","-",IF('2014 Quote Calculator'!$AB645="","",IF(OR('2014 Quote Calculator'!$G645=$CF$6,'2014 Quote Calculator'!$G645=$CG$6,'2014 Quote Calculator'!$G645=$CH$6,'2014 Quote Calculator'!$G645=$CI$6),'2014 Quote Calculator'!$AB645,(1-$L645)*'2014 Quote Calculator'!$AB645)))</f>
        <v/>
      </c>
      <c r="U645" s="15" t="str">
        <f t="shared" si="169"/>
        <v/>
      </c>
      <c r="V645" s="119"/>
      <c r="W645" s="18" t="str">
        <f t="shared" si="162"/>
        <v/>
      </c>
      <c r="X645" s="18" t="str">
        <f t="shared" si="158"/>
        <v/>
      </c>
      <c r="Y645" s="18"/>
      <c r="Z645" s="18"/>
      <c r="AA645" s="18" t="str">
        <f t="shared" si="166"/>
        <v/>
      </c>
      <c r="AB645" s="15" t="str">
        <f>IF($E645="","",IF($E645=$CL$6,"",IF($E645=$AG$6,LOOKUP($X645,$AF$7:$AF$25,$AG$7:$AG$25),IF($E645=$AH$6,LOOKUP($X645,$AF$7:$AF$25,$AH$7:$AH$25),IF($E645=$AI$6,LOOKUP($X645,$AF$7:$AF$25,$AI$7:$AI$25),IF($E645=$AJ$6,LOOKUP($X645,$AF$7:$AF$25,$AJ$7:$AJ$25),IF($E645=$BR$6,LOOKUP($X645,$AF$7:$AF$25,$BR$7:$BR$25),IF($E645=$BS$6,LOOKUP($X645,$AF$7:$AF$25,$BS$7:$BS$25),IF($E645=$BT$6,LOOKUP($X645,$AF$7:$AF$25,$BT$7:$BT$25),IF($E645=$BU$6,LOOKUP($X645,$AF$7:$AF$25,$BU$7:$BU$25),IF($E645=$BI$6,$BI$7,IF($E645=$AQ$6,LOOKUP($X645,$AF$7:$AF$25,$AQ$7:$AQ$25),IF($E645=$AR$6,LOOKUP($X645,$AF$7:$AF$25,$AR$7:$AR$25),IF($E645=$BV$6,LOOKUP($X645,$AF$7:$AF$25,$BV$7:$BV$25),IF($E645=$BW$6,LOOKUP($X645,$AF$7:$AF$25,$BW$7:$BW$25),IF($E645=$AU$6,LOOKUP($X645,$AF$7:$AF$25,$AU$7:$AU$25),IF($E645=$AV$6,LOOKUP($X645,$AF$7:$AF$25,$AV$7:$AV$25),IF($E645=$AK$6,LOOKUP($X645,$AF$7:$AF$25,$AK$7:$AK$25),IF($E645=$AL$6,LOOKUP($X645,$AF$7:$AF$25,$AL$7:$AL$25),IF($E645=$AM$6,LOOKUP($X645,$AF$7:$AF$25,$AM$7:$AM$25),IF($E645=$BJ$6,$BJ$7,IF($E645=#REF!,#REF!,IF($E645=$AN$6,$AN$7,IF($E645=$AW$6,LOOKUP($X645,$AF$7:$AF$25,$AW$7:$AW$25),IF($E645=$AX$6,LOOKUP($X645,$AF$7:$AF$25,$AX$7:$AX$25),IF($E645=$BD$6,$BD$7,IF($E645=$AY$6,LOOKUP($X645,$AF$7:$AF$25,$AY$7:$AY$25),IF($E645=$AZ$6,LOOKUP($X645,$AF$7:$AF$25,$AZ$7:$AZ$25),IF($E645=$BL$6,$BL$7,IF($E645=$AP$6,LOOKUP($X645,$AF$7:$AF$25,$AP$7:$AP$25),IF($E645=$BK$6,$BK$7,IF($E645=$CD$6,LOOKUP($X645,$AF$7:$AF$25,$CD$7:$CD$25),IF($E645=$BE$6,$BE$7,IF($E645=$BF$6,$BF$7,IF($E645=$BG$6,$BG$7,IF($E645=$CE$6,"based on duration",IF($E645=$CF$6,LOOKUP($X645,$AF$7:$AF$25,$CF$7:$CF$25),IF($E645=$CG$6,$CG$7,IF($E645=$CH$6,$CH$7,IF($E645=$CI$6,$CI$7,IF($E645=$BA$6,$BA$7,IF($E645=$BB$6,$BB$7,IF($E645=$BC$6,$BC$7,IF($E645=#REF!,#REF!,IF($E645=$CJ$6,$CJ$7,"TBD")))))))))))))))))))))))))))))))))))))))))))))</f>
        <v/>
      </c>
      <c r="AC645" s="15" t="str">
        <f t="shared" si="159"/>
        <v/>
      </c>
      <c r="AD645" s="15" t="str">
        <f>IF($G645="","",IF($G645=$CL$6,"",IF($G645=$AG$6,LOOKUP($Z645,$AF$7:$AF$25,$AG$7:$AG$25),IF($G645=$AH$6,LOOKUP($Z645,$AF$7:$AF$25,$AH$7:$AH$25),IF($G645=$AI$6,LOOKUP($Z645,$AF$7:$AF$25,$AI$7:$AI$25),IF($G645=$AJ$6,LOOKUP($Z645,$AF$7:$AF$25,$AJ$7:$AJ$25),IF($G645=$BR$6,LOOKUP($Z645,$AF$7:$AF$25,$BR$7:$BR$25),IF($G645=$BS$6,LOOKUP($Z645,$AF$7:$AF$25,$BS$7:$BS$25),IF($G645=$BT$6,LOOKUP($Z645,$AF$7:$AF$25,$BT$7:$BT$25),IF($G645=$BU$6,LOOKUP($Z645,$AF$7:$AF$25,$BU$7:$BU$25),IF($G645=$BI$6,$BI$7,IF($G645=$AQ$6,LOOKUP($Z645,$AF$7:$AF$25,$AQ$7:$AQ$25),IF($G645=$AR$6,LOOKUP($Z645,$AF$7:$AF$25,$AR$7:$AR$25),IF($G645=$BV$6,LOOKUP($Z645,$AF$7:$AF$25,$BV$7:$BV$25),IF($G645=$BW$6,LOOKUP($Z645,$AF$7:$AF$25,$BW$7:$BW$25),IF($G645=$AU$6,LOOKUP($Z645,$AF$7:$AF$25,$AU$7:$AU$25),IF($G645=$AV$6,LOOKUP($Z645,$AF$7:$AF$25,$AV$7:$AV$25),IF($G645=$AK$6,LOOKUP($Z645,$AF$7:$AF$25,$AK$7:$AK$25),IF($G645=$AL$6,LOOKUP($Z645,$AF$7:$AF$25,$AL$7:$AL$25),IF($G645=$AM$6,LOOKUP($Z645,$AF$7:$AF$25,$AM$7:$AM$25),IF($G645=$BJ$6,$BJ$7,IF($G645=#REF!,#REF!,IF($G645=$AN$6,$AN$7,IF($G645=$AW$6,LOOKUP($Z645,$AF$7:$AF$25,$AW$7:$AW$25),IF($G645=$AX$6,LOOKUP($Z645,$AF$7:$AF$25,$AX$7:$AX$25),IF($G645=$BD$6,$BD$7,IF($G645=$AY$6,LOOKUP($Z645,$AF$7:$AF$25,$AY$7:$AY$25),IF($G645=$AZ$6,LOOKUP($Z645,$AF$7:$AF$25,$AZ$7:$AZ$25),IF($G645=$BL$6,$BL$7,IF($G645=$AP$6,LOOKUP($Z645,$AF$7:$AF$25,$AP$7:$AP$25),IF($G645=$BK$6,$BK$7,IF($G645=$CD$6,LOOKUP($Z645,$AF$7:$AF$25,$CD$7:$CD$25),IF($G645=$BE$6,$BE$7,IF($G645=$BF$6,$BF$7,IF($G645=$BG$6,$BG$7,IF($G645=$CE$6,"based on duration",IF($G645=$CF$6,LOOKUP($Z645,$AF$7:$AF$25,$CF$7:$CF$25),IF($G645=$CG$6,$CG$7,IF($G645=$CH$6,$CH$7,IF($G645=$CI$6,$CI$7,IF($G645=$BA$6,$BA$7,IF($G645=$BB$6,$BB$7,IF($G645=$BC$6,$BC$7,IF($G645=#REF!,#REF!,IF($G645=$CJ$6,$CJ$7,"TBD")))))))))))))))))))))))))))))))))))))))))))))</f>
        <v/>
      </c>
      <c r="AE645" s="121"/>
      <c r="AF645" s="10"/>
      <c r="AG645" s="124"/>
      <c r="AH645" s="124"/>
      <c r="AI645" s="124"/>
      <c r="AJ645" s="124"/>
      <c r="AO645" s="124"/>
      <c r="BR645" s="124"/>
      <c r="BS645" s="125"/>
      <c r="BT645" s="125"/>
      <c r="BX645" s="124"/>
      <c r="BY645" s="125"/>
      <c r="BZ645" s="125"/>
      <c r="CO645" s="136"/>
      <c r="CP645" s="137"/>
    </row>
    <row r="646" spans="1:94" s="123" customFormat="1" x14ac:dyDescent="0.25">
      <c r="A646" s="118"/>
      <c r="B646" s="118"/>
      <c r="C646" s="118"/>
      <c r="D646" s="118"/>
      <c r="E646" s="118"/>
      <c r="F646" s="118"/>
      <c r="G646" s="118"/>
      <c r="H646" s="118"/>
      <c r="I646" s="18"/>
      <c r="J646" s="18"/>
      <c r="K646" s="118"/>
      <c r="L646" s="151"/>
      <c r="M646" s="151"/>
      <c r="N646" s="119"/>
      <c r="O646" s="120" t="str">
        <f t="shared" si="167"/>
        <v/>
      </c>
      <c r="P646" s="119"/>
      <c r="Q646" s="15" t="str">
        <f t="shared" si="168"/>
        <v/>
      </c>
      <c r="R646" s="15" t="str">
        <f>IF('2014 Quote Calculator'!$AB646="-","-",IF('2014 Quote Calculator'!$AB646="","",IF(OR('2014 Quote Calculator'!$E646=$CF$6,'2014 Quote Calculator'!$E646=$CG$6,'2014 Quote Calculator'!$E646=$CH$6,'2014 Quote Calculator'!$E646=$CI$6),'2014 Quote Calculator'!$AB646,(1-$L646)*'2014 Quote Calculator'!$AB646)))</f>
        <v/>
      </c>
      <c r="S646" s="15" t="str">
        <f t="shared" si="157"/>
        <v/>
      </c>
      <c r="T646" s="15" t="str">
        <f>IF('2014 Quote Calculator'!$AB646="-","-",IF('2014 Quote Calculator'!$AB646="","",IF(OR('2014 Quote Calculator'!$G646=$CF$6,'2014 Quote Calculator'!$G646=$CG$6,'2014 Quote Calculator'!$G646=$CH$6,'2014 Quote Calculator'!$G646=$CI$6),'2014 Quote Calculator'!$AB646,(1-$L646)*'2014 Quote Calculator'!$AB646)))</f>
        <v/>
      </c>
      <c r="U646" s="15" t="str">
        <f t="shared" si="169"/>
        <v/>
      </c>
      <c r="V646" s="119"/>
      <c r="W646" s="18" t="str">
        <f t="shared" si="162"/>
        <v/>
      </c>
      <c r="X646" s="18" t="str">
        <f t="shared" si="158"/>
        <v/>
      </c>
      <c r="Y646" s="18"/>
      <c r="Z646" s="18"/>
      <c r="AA646" s="18" t="str">
        <f t="shared" si="166"/>
        <v/>
      </c>
      <c r="AB646" s="15" t="str">
        <f>IF($E646="","",IF($E646=$CL$6,"",IF($E646=$AG$6,LOOKUP($X646,$AF$7:$AF$25,$AG$7:$AG$25),IF($E646=$AH$6,LOOKUP($X646,$AF$7:$AF$25,$AH$7:$AH$25),IF($E646=$AI$6,LOOKUP($X646,$AF$7:$AF$25,$AI$7:$AI$25),IF($E646=$AJ$6,LOOKUP($X646,$AF$7:$AF$25,$AJ$7:$AJ$25),IF($E646=$BR$6,LOOKUP($X646,$AF$7:$AF$25,$BR$7:$BR$25),IF($E646=$BS$6,LOOKUP($X646,$AF$7:$AF$25,$BS$7:$BS$25),IF($E646=$BT$6,LOOKUP($X646,$AF$7:$AF$25,$BT$7:$BT$25),IF($E646=$BU$6,LOOKUP($X646,$AF$7:$AF$25,$BU$7:$BU$25),IF($E646=$BI$6,$BI$7,IF($E646=$AQ$6,LOOKUP($X646,$AF$7:$AF$25,$AQ$7:$AQ$25),IF($E646=$AR$6,LOOKUP($X646,$AF$7:$AF$25,$AR$7:$AR$25),IF($E646=$BV$6,LOOKUP($X646,$AF$7:$AF$25,$BV$7:$BV$25),IF($E646=$BW$6,LOOKUP($X646,$AF$7:$AF$25,$BW$7:$BW$25),IF($E646=$AU$6,LOOKUP($X646,$AF$7:$AF$25,$AU$7:$AU$25),IF($E646=$AV$6,LOOKUP($X646,$AF$7:$AF$25,$AV$7:$AV$25),IF($E646=$AK$6,LOOKUP($X646,$AF$7:$AF$25,$AK$7:$AK$25),IF($E646=$AL$6,LOOKUP($X646,$AF$7:$AF$25,$AL$7:$AL$25),IF($E646=$AM$6,LOOKUP($X646,$AF$7:$AF$25,$AM$7:$AM$25),IF($E646=$BJ$6,$BJ$7,IF($E646=#REF!,#REF!,IF($E646=$AN$6,$AN$7,IF($E646=$AW$6,LOOKUP($X646,$AF$7:$AF$25,$AW$7:$AW$25),IF($E646=$AX$6,LOOKUP($X646,$AF$7:$AF$25,$AX$7:$AX$25),IF($E646=$BD$6,$BD$7,IF($E646=$AY$6,LOOKUP($X646,$AF$7:$AF$25,$AY$7:$AY$25),IF($E646=$AZ$6,LOOKUP($X646,$AF$7:$AF$25,$AZ$7:$AZ$25),IF($E646=$BL$6,$BL$7,IF($E646=$AP$6,LOOKUP($X646,$AF$7:$AF$25,$AP$7:$AP$25),IF($E646=$BK$6,$BK$7,IF($E646=$CD$6,LOOKUP($X646,$AF$7:$AF$25,$CD$7:$CD$25),IF($E646=$BE$6,$BE$7,IF($E646=$BF$6,$BF$7,IF($E646=$BG$6,$BG$7,IF($E646=$CE$6,"based on duration",IF($E646=$CF$6,LOOKUP($X646,$AF$7:$AF$25,$CF$7:$CF$25),IF($E646=$CG$6,$CG$7,IF($E646=$CH$6,$CH$7,IF($E646=$CI$6,$CI$7,IF($E646=$BA$6,$BA$7,IF($E646=$BB$6,$BB$7,IF($E646=$BC$6,$BC$7,IF($E646=#REF!,#REF!,IF($E646=$CJ$6,$CJ$7,"TBD")))))))))))))))))))))))))))))))))))))))))))))</f>
        <v/>
      </c>
      <c r="AC646" s="15" t="str">
        <f t="shared" si="159"/>
        <v/>
      </c>
      <c r="AD646" s="15" t="str">
        <f>IF($G646="","",IF($G646=$CL$6,"",IF($G646=$AG$6,LOOKUP($Z646,$AF$7:$AF$25,$AG$7:$AG$25),IF($G646=$AH$6,LOOKUP($Z646,$AF$7:$AF$25,$AH$7:$AH$25),IF($G646=$AI$6,LOOKUP($Z646,$AF$7:$AF$25,$AI$7:$AI$25),IF($G646=$AJ$6,LOOKUP($Z646,$AF$7:$AF$25,$AJ$7:$AJ$25),IF($G646=$BR$6,LOOKUP($Z646,$AF$7:$AF$25,$BR$7:$BR$25),IF($G646=$BS$6,LOOKUP($Z646,$AF$7:$AF$25,$BS$7:$BS$25),IF($G646=$BT$6,LOOKUP($Z646,$AF$7:$AF$25,$BT$7:$BT$25),IF($G646=$BU$6,LOOKUP($Z646,$AF$7:$AF$25,$BU$7:$BU$25),IF($G646=$BI$6,$BI$7,IF($G646=$AQ$6,LOOKUP($Z646,$AF$7:$AF$25,$AQ$7:$AQ$25),IF($G646=$AR$6,LOOKUP($Z646,$AF$7:$AF$25,$AR$7:$AR$25),IF($G646=$BV$6,LOOKUP($Z646,$AF$7:$AF$25,$BV$7:$BV$25),IF($G646=$BW$6,LOOKUP($Z646,$AF$7:$AF$25,$BW$7:$BW$25),IF($G646=$AU$6,LOOKUP($Z646,$AF$7:$AF$25,$AU$7:$AU$25),IF($G646=$AV$6,LOOKUP($Z646,$AF$7:$AF$25,$AV$7:$AV$25),IF($G646=$AK$6,LOOKUP($Z646,$AF$7:$AF$25,$AK$7:$AK$25),IF($G646=$AL$6,LOOKUP($Z646,$AF$7:$AF$25,$AL$7:$AL$25),IF($G646=$AM$6,LOOKUP($Z646,$AF$7:$AF$25,$AM$7:$AM$25),IF($G646=$BJ$6,$BJ$7,IF($G646=#REF!,#REF!,IF($G646=$AN$6,$AN$7,IF($G646=$AW$6,LOOKUP($Z646,$AF$7:$AF$25,$AW$7:$AW$25),IF($G646=$AX$6,LOOKUP($Z646,$AF$7:$AF$25,$AX$7:$AX$25),IF($G646=$BD$6,$BD$7,IF($G646=$AY$6,LOOKUP($Z646,$AF$7:$AF$25,$AY$7:$AY$25),IF($G646=$AZ$6,LOOKUP($Z646,$AF$7:$AF$25,$AZ$7:$AZ$25),IF($G646=$BL$6,$BL$7,IF($G646=$AP$6,LOOKUP($Z646,$AF$7:$AF$25,$AP$7:$AP$25),IF($G646=$BK$6,$BK$7,IF($G646=$CD$6,LOOKUP($Z646,$AF$7:$AF$25,$CD$7:$CD$25),IF($G646=$BE$6,$BE$7,IF($G646=$BF$6,$BF$7,IF($G646=$BG$6,$BG$7,IF($G646=$CE$6,"based on duration",IF($G646=$CF$6,LOOKUP($Z646,$AF$7:$AF$25,$CF$7:$CF$25),IF($G646=$CG$6,$CG$7,IF($G646=$CH$6,$CH$7,IF($G646=$CI$6,$CI$7,IF($G646=$BA$6,$BA$7,IF($G646=$BB$6,$BB$7,IF($G646=$BC$6,$BC$7,IF($G646=#REF!,#REF!,IF($G646=$CJ$6,$CJ$7,"TBD")))))))))))))))))))))))))))))))))))))))))))))</f>
        <v/>
      </c>
      <c r="AE646" s="121"/>
      <c r="AF646" s="10"/>
      <c r="AG646" s="124"/>
      <c r="AH646" s="124"/>
      <c r="AI646" s="124"/>
      <c r="AJ646" s="124"/>
      <c r="AO646" s="124"/>
      <c r="BR646" s="124"/>
      <c r="BS646" s="125"/>
      <c r="BT646" s="125"/>
      <c r="BX646" s="124"/>
      <c r="BY646" s="125"/>
      <c r="BZ646" s="125"/>
      <c r="CO646" s="136"/>
      <c r="CP646" s="137"/>
    </row>
    <row r="647" spans="1:94" s="123" customFormat="1" x14ac:dyDescent="0.25">
      <c r="A647" s="118"/>
      <c r="B647" s="118"/>
      <c r="C647" s="118"/>
      <c r="D647" s="118"/>
      <c r="E647" s="118"/>
      <c r="F647" s="118"/>
      <c r="G647" s="118"/>
      <c r="H647" s="118"/>
      <c r="I647" s="18"/>
      <c r="J647" s="18"/>
      <c r="K647" s="118"/>
      <c r="L647" s="151"/>
      <c r="M647" s="151"/>
      <c r="N647" s="119"/>
      <c r="O647" s="120" t="str">
        <f t="shared" si="167"/>
        <v/>
      </c>
      <c r="P647" s="119"/>
      <c r="Q647" s="15" t="str">
        <f t="shared" si="168"/>
        <v/>
      </c>
      <c r="R647" s="15" t="str">
        <f>IF('2014 Quote Calculator'!$AB647="-","-",IF('2014 Quote Calculator'!$AB647="","",IF(OR('2014 Quote Calculator'!$E647=$CF$6,'2014 Quote Calculator'!$E647=$CG$6,'2014 Quote Calculator'!$E647=$CH$6,'2014 Quote Calculator'!$E647=$CI$6),'2014 Quote Calculator'!$AB647,(1-$L647)*'2014 Quote Calculator'!$AB647)))</f>
        <v/>
      </c>
      <c r="S647" s="15" t="str">
        <f t="shared" si="157"/>
        <v/>
      </c>
      <c r="T647" s="15" t="str">
        <f>IF('2014 Quote Calculator'!$AB647="-","-",IF('2014 Quote Calculator'!$AB647="","",IF(OR('2014 Quote Calculator'!$G647=$CF$6,'2014 Quote Calculator'!$G647=$CG$6,'2014 Quote Calculator'!$G647=$CH$6,'2014 Quote Calculator'!$G647=$CI$6),'2014 Quote Calculator'!$AB647,(1-$L647)*'2014 Quote Calculator'!$AB647)))</f>
        <v/>
      </c>
      <c r="U647" s="15" t="str">
        <f t="shared" si="169"/>
        <v/>
      </c>
      <c r="V647" s="119"/>
      <c r="W647" s="18" t="str">
        <f t="shared" si="162"/>
        <v/>
      </c>
      <c r="X647" s="18" t="str">
        <f t="shared" si="158"/>
        <v/>
      </c>
      <c r="Y647" s="18"/>
      <c r="Z647" s="18"/>
      <c r="AA647" s="18" t="str">
        <f t="shared" si="166"/>
        <v/>
      </c>
      <c r="AB647" s="15" t="str">
        <f>IF($E647="","",IF($E647=$CL$6,"",IF($E647=$AG$6,LOOKUP($X647,$AF$7:$AF$25,$AG$7:$AG$25),IF($E647=$AH$6,LOOKUP($X647,$AF$7:$AF$25,$AH$7:$AH$25),IF($E647=$AI$6,LOOKUP($X647,$AF$7:$AF$25,$AI$7:$AI$25),IF($E647=$AJ$6,LOOKUP($X647,$AF$7:$AF$25,$AJ$7:$AJ$25),IF($E647=$BR$6,LOOKUP($X647,$AF$7:$AF$25,$BR$7:$BR$25),IF($E647=$BS$6,LOOKUP($X647,$AF$7:$AF$25,$BS$7:$BS$25),IF($E647=$BT$6,LOOKUP($X647,$AF$7:$AF$25,$BT$7:$BT$25),IF($E647=$BU$6,LOOKUP($X647,$AF$7:$AF$25,$BU$7:$BU$25),IF($E647=$BI$6,$BI$7,IF($E647=$AQ$6,LOOKUP($X647,$AF$7:$AF$25,$AQ$7:$AQ$25),IF($E647=$AR$6,LOOKUP($X647,$AF$7:$AF$25,$AR$7:$AR$25),IF($E647=$BV$6,LOOKUP($X647,$AF$7:$AF$25,$BV$7:$BV$25),IF($E647=$BW$6,LOOKUP($X647,$AF$7:$AF$25,$BW$7:$BW$25),IF($E647=$AU$6,LOOKUP($X647,$AF$7:$AF$25,$AU$7:$AU$25),IF($E647=$AV$6,LOOKUP($X647,$AF$7:$AF$25,$AV$7:$AV$25),IF($E647=$AK$6,LOOKUP($X647,$AF$7:$AF$25,$AK$7:$AK$25),IF($E647=$AL$6,LOOKUP($X647,$AF$7:$AF$25,$AL$7:$AL$25),IF($E647=$AM$6,LOOKUP($X647,$AF$7:$AF$25,$AM$7:$AM$25),IF($E647=$BJ$6,$BJ$7,IF($E647=#REF!,#REF!,IF($E647=$AN$6,$AN$7,IF($E647=$AW$6,LOOKUP($X647,$AF$7:$AF$25,$AW$7:$AW$25),IF($E647=$AX$6,LOOKUP($X647,$AF$7:$AF$25,$AX$7:$AX$25),IF($E647=$BD$6,$BD$7,IF($E647=$AY$6,LOOKUP($X647,$AF$7:$AF$25,$AY$7:$AY$25),IF($E647=$AZ$6,LOOKUP($X647,$AF$7:$AF$25,$AZ$7:$AZ$25),IF($E647=$BL$6,$BL$7,IF($E647=$AP$6,LOOKUP($X647,$AF$7:$AF$25,$AP$7:$AP$25),IF($E647=$BK$6,$BK$7,IF($E647=$CD$6,LOOKUP($X647,$AF$7:$AF$25,$CD$7:$CD$25),IF($E647=$BE$6,$BE$7,IF($E647=$BF$6,$BF$7,IF($E647=$BG$6,$BG$7,IF($E647=$CE$6,"based on duration",IF($E647=$CF$6,LOOKUP($X647,$AF$7:$AF$25,$CF$7:$CF$25),IF($E647=$CG$6,$CG$7,IF($E647=$CH$6,$CH$7,IF($E647=$CI$6,$CI$7,IF($E647=$BA$6,$BA$7,IF($E647=$BB$6,$BB$7,IF($E647=$BC$6,$BC$7,IF($E647=#REF!,#REF!,IF($E647=$CJ$6,$CJ$7,"TBD")))))))))))))))))))))))))))))))))))))))))))))</f>
        <v/>
      </c>
      <c r="AC647" s="15" t="str">
        <f t="shared" si="159"/>
        <v/>
      </c>
      <c r="AD647" s="15" t="str">
        <f>IF($G647="","",IF($G647=$CL$6,"",IF($G647=$AG$6,LOOKUP($Z647,$AF$7:$AF$25,$AG$7:$AG$25),IF($G647=$AH$6,LOOKUP($Z647,$AF$7:$AF$25,$AH$7:$AH$25),IF($G647=$AI$6,LOOKUP($Z647,$AF$7:$AF$25,$AI$7:$AI$25),IF($G647=$AJ$6,LOOKUP($Z647,$AF$7:$AF$25,$AJ$7:$AJ$25),IF($G647=$BR$6,LOOKUP($Z647,$AF$7:$AF$25,$BR$7:$BR$25),IF($G647=$BS$6,LOOKUP($Z647,$AF$7:$AF$25,$BS$7:$BS$25),IF($G647=$BT$6,LOOKUP($Z647,$AF$7:$AF$25,$BT$7:$BT$25),IF($G647=$BU$6,LOOKUP($Z647,$AF$7:$AF$25,$BU$7:$BU$25),IF($G647=$BI$6,$BI$7,IF($G647=$AQ$6,LOOKUP($Z647,$AF$7:$AF$25,$AQ$7:$AQ$25),IF($G647=$AR$6,LOOKUP($Z647,$AF$7:$AF$25,$AR$7:$AR$25),IF($G647=$BV$6,LOOKUP($Z647,$AF$7:$AF$25,$BV$7:$BV$25),IF($G647=$BW$6,LOOKUP($Z647,$AF$7:$AF$25,$BW$7:$BW$25),IF($G647=$AU$6,LOOKUP($Z647,$AF$7:$AF$25,$AU$7:$AU$25),IF($G647=$AV$6,LOOKUP($Z647,$AF$7:$AF$25,$AV$7:$AV$25),IF($G647=$AK$6,LOOKUP($Z647,$AF$7:$AF$25,$AK$7:$AK$25),IF($G647=$AL$6,LOOKUP($Z647,$AF$7:$AF$25,$AL$7:$AL$25),IF($G647=$AM$6,LOOKUP($Z647,$AF$7:$AF$25,$AM$7:$AM$25),IF($G647=$BJ$6,$BJ$7,IF($G647=#REF!,#REF!,IF($G647=$AN$6,$AN$7,IF($G647=$AW$6,LOOKUP($Z647,$AF$7:$AF$25,$AW$7:$AW$25),IF($G647=$AX$6,LOOKUP($Z647,$AF$7:$AF$25,$AX$7:$AX$25),IF($G647=$BD$6,$BD$7,IF($G647=$AY$6,LOOKUP($Z647,$AF$7:$AF$25,$AY$7:$AY$25),IF($G647=$AZ$6,LOOKUP($Z647,$AF$7:$AF$25,$AZ$7:$AZ$25),IF($G647=$BL$6,$BL$7,IF($G647=$AP$6,LOOKUP($Z647,$AF$7:$AF$25,$AP$7:$AP$25),IF($G647=$BK$6,$BK$7,IF($G647=$CD$6,LOOKUP($Z647,$AF$7:$AF$25,$CD$7:$CD$25),IF($G647=$BE$6,$BE$7,IF($G647=$BF$6,$BF$7,IF($G647=$BG$6,$BG$7,IF($G647=$CE$6,"based on duration",IF($G647=$CF$6,LOOKUP($Z647,$AF$7:$AF$25,$CF$7:$CF$25),IF($G647=$CG$6,$CG$7,IF($G647=$CH$6,$CH$7,IF($G647=$CI$6,$CI$7,IF($G647=$BA$6,$BA$7,IF($G647=$BB$6,$BB$7,IF($G647=$BC$6,$BC$7,IF($G647=#REF!,#REF!,IF($G647=$CJ$6,$CJ$7,"TBD")))))))))))))))))))))))))))))))))))))))))))))</f>
        <v/>
      </c>
      <c r="AE647" s="121"/>
      <c r="AF647" s="10"/>
      <c r="AG647" s="124"/>
      <c r="AH647" s="124"/>
      <c r="AI647" s="124"/>
      <c r="AJ647" s="124"/>
      <c r="AO647" s="124"/>
      <c r="BR647" s="124"/>
      <c r="BS647" s="125"/>
      <c r="BT647" s="125"/>
      <c r="BX647" s="124"/>
      <c r="BY647" s="125"/>
      <c r="BZ647" s="125"/>
      <c r="CO647" s="136"/>
      <c r="CP647" s="137"/>
    </row>
    <row r="648" spans="1:94" s="123" customFormat="1" x14ac:dyDescent="0.25">
      <c r="A648" s="118"/>
      <c r="B648" s="118"/>
      <c r="C648" s="118"/>
      <c r="D648" s="118"/>
      <c r="E648" s="118"/>
      <c r="F648" s="118"/>
      <c r="G648" s="118"/>
      <c r="H648" s="118"/>
      <c r="I648" s="18"/>
      <c r="J648" s="18"/>
      <c r="K648" s="118"/>
      <c r="L648" s="151"/>
      <c r="M648" s="151"/>
      <c r="N648" s="119"/>
      <c r="O648" s="120" t="str">
        <f t="shared" si="167"/>
        <v/>
      </c>
      <c r="P648" s="119"/>
      <c r="Q648" s="15" t="str">
        <f t="shared" si="168"/>
        <v/>
      </c>
      <c r="R648" s="15" t="str">
        <f>IF('2014 Quote Calculator'!$AB648="-","-",IF('2014 Quote Calculator'!$AB648="","",IF(OR('2014 Quote Calculator'!$E648=$CF$6,'2014 Quote Calculator'!$E648=$CG$6,'2014 Quote Calculator'!$E648=$CH$6,'2014 Quote Calculator'!$E648=$CI$6),'2014 Quote Calculator'!$AB648,(1-$L648)*'2014 Quote Calculator'!$AB648)))</f>
        <v/>
      </c>
      <c r="S648" s="15" t="str">
        <f t="shared" si="157"/>
        <v/>
      </c>
      <c r="T648" s="15" t="str">
        <f>IF('2014 Quote Calculator'!$AB648="-","-",IF('2014 Quote Calculator'!$AB648="","",IF(OR('2014 Quote Calculator'!$G648=$CF$6,'2014 Quote Calculator'!$G648=$CG$6,'2014 Quote Calculator'!$G648=$CH$6,'2014 Quote Calculator'!$G648=$CI$6),'2014 Quote Calculator'!$AB648,(1-$L648)*'2014 Quote Calculator'!$AB648)))</f>
        <v/>
      </c>
      <c r="U648" s="15" t="str">
        <f t="shared" si="169"/>
        <v/>
      </c>
      <c r="V648" s="119"/>
      <c r="W648" s="18" t="str">
        <f t="shared" ref="W648:W649" si="170">IF($C648="","",$C648*$D648)</f>
        <v/>
      </c>
      <c r="X648" s="18" t="str">
        <f t="shared" si="158"/>
        <v/>
      </c>
      <c r="Y648" s="18"/>
      <c r="Z648" s="18"/>
      <c r="AA648" s="18" t="str">
        <f t="shared" si="166"/>
        <v/>
      </c>
      <c r="AB648" s="15" t="str">
        <f>IF($E648="","",IF($E648=$CL$6,"",IF($E648=$AG$6,LOOKUP($X648,$AF$7:$AF$25,$AG$7:$AG$25),IF($E648=$AH$6,LOOKUP($X648,$AF$7:$AF$25,$AH$7:$AH$25),IF($E648=$AI$6,LOOKUP($X648,$AF$7:$AF$25,$AI$7:$AI$25),IF($E648=$AJ$6,LOOKUP($X648,$AF$7:$AF$25,$AJ$7:$AJ$25),IF($E648=$BR$6,LOOKUP($X648,$AF$7:$AF$25,$BR$7:$BR$25),IF($E648=$BS$6,LOOKUP($X648,$AF$7:$AF$25,$BS$7:$BS$25),IF($E648=$BT$6,LOOKUP($X648,$AF$7:$AF$25,$BT$7:$BT$25),IF($E648=$BU$6,LOOKUP($X648,$AF$7:$AF$25,$BU$7:$BU$25),IF($E648=$BI$6,$BI$7,IF($E648=$AQ$6,LOOKUP($X648,$AF$7:$AF$25,$AQ$7:$AQ$25),IF($E648=$AR$6,LOOKUP($X648,$AF$7:$AF$25,$AR$7:$AR$25),IF($E648=$BV$6,LOOKUP($X648,$AF$7:$AF$25,$BV$7:$BV$25),IF($E648=$BW$6,LOOKUP($X648,$AF$7:$AF$25,$BW$7:$BW$25),IF($E648=$AU$6,LOOKUP($X648,$AF$7:$AF$25,$AU$7:$AU$25),IF($E648=$AV$6,LOOKUP($X648,$AF$7:$AF$25,$AV$7:$AV$25),IF($E648=$AK$6,LOOKUP($X648,$AF$7:$AF$25,$AK$7:$AK$25),IF($E648=$AL$6,LOOKUP($X648,$AF$7:$AF$25,$AL$7:$AL$25),IF($E648=$AM$6,LOOKUP($X648,$AF$7:$AF$25,$AM$7:$AM$25),IF($E648=$BJ$6,$BJ$7,IF($E648=#REF!,#REF!,IF($E648=$AN$6,$AN$7,IF($E648=$AW$6,LOOKUP($X648,$AF$7:$AF$25,$AW$7:$AW$25),IF($E648=$AX$6,LOOKUP($X648,$AF$7:$AF$25,$AX$7:$AX$25),IF($E648=$BD$6,$BD$7,IF($E648=$AY$6,LOOKUP($X648,$AF$7:$AF$25,$AY$7:$AY$25),IF($E648=$AZ$6,LOOKUP($X648,$AF$7:$AF$25,$AZ$7:$AZ$25),IF($E648=$BL$6,$BL$7,IF($E648=$AP$6,LOOKUP($X648,$AF$7:$AF$25,$AP$7:$AP$25),IF($E648=$BK$6,$BK$7,IF($E648=$CD$6,LOOKUP($X648,$AF$7:$AF$25,$CD$7:$CD$25),IF($E648=$BE$6,$BE$7,IF($E648=$BF$6,$BF$7,IF($E648=$BG$6,$BG$7,IF($E648=$CE$6,"based on duration",IF($E648=$CF$6,LOOKUP($X648,$AF$7:$AF$25,$CF$7:$CF$25),IF($E648=$CG$6,$CG$7,IF($E648=$CH$6,$CH$7,IF($E648=$CI$6,$CI$7,IF($E648=$BA$6,$BA$7,IF($E648=$BB$6,$BB$7,IF($E648=$BC$6,$BC$7,IF($E648=#REF!,#REF!,IF($E648=$CJ$6,$CJ$7,"TBD")))))))))))))))))))))))))))))))))))))))))))))</f>
        <v/>
      </c>
      <c r="AC648" s="15" t="str">
        <f t="shared" si="159"/>
        <v/>
      </c>
      <c r="AD648" s="15" t="str">
        <f>IF($G648="","",IF($G648=$CL$6,"",IF($G648=$AG$6,LOOKUP($Z648,$AF$7:$AF$25,$AG$7:$AG$25),IF($G648=$AH$6,LOOKUP($Z648,$AF$7:$AF$25,$AH$7:$AH$25),IF($G648=$AI$6,LOOKUP($Z648,$AF$7:$AF$25,$AI$7:$AI$25),IF($G648=$AJ$6,LOOKUP($Z648,$AF$7:$AF$25,$AJ$7:$AJ$25),IF($G648=$BR$6,LOOKUP($Z648,$AF$7:$AF$25,$BR$7:$BR$25),IF($G648=$BS$6,LOOKUP($Z648,$AF$7:$AF$25,$BS$7:$BS$25),IF($G648=$BT$6,LOOKUP($Z648,$AF$7:$AF$25,$BT$7:$BT$25),IF($G648=$BU$6,LOOKUP($Z648,$AF$7:$AF$25,$BU$7:$BU$25),IF($G648=$BI$6,$BI$7,IF($G648=$AQ$6,LOOKUP($Z648,$AF$7:$AF$25,$AQ$7:$AQ$25),IF($G648=$AR$6,LOOKUP($Z648,$AF$7:$AF$25,$AR$7:$AR$25),IF($G648=$BV$6,LOOKUP($Z648,$AF$7:$AF$25,$BV$7:$BV$25),IF($G648=$BW$6,LOOKUP($Z648,$AF$7:$AF$25,$BW$7:$BW$25),IF($G648=$AU$6,LOOKUP($Z648,$AF$7:$AF$25,$AU$7:$AU$25),IF($G648=$AV$6,LOOKUP($Z648,$AF$7:$AF$25,$AV$7:$AV$25),IF($G648=$AK$6,LOOKUP($Z648,$AF$7:$AF$25,$AK$7:$AK$25),IF($G648=$AL$6,LOOKUP($Z648,$AF$7:$AF$25,$AL$7:$AL$25),IF($G648=$AM$6,LOOKUP($Z648,$AF$7:$AF$25,$AM$7:$AM$25),IF($G648=$BJ$6,$BJ$7,IF($G648=#REF!,#REF!,IF($G648=$AN$6,$AN$7,IF($G648=$AW$6,LOOKUP($Z648,$AF$7:$AF$25,$AW$7:$AW$25),IF($G648=$AX$6,LOOKUP($Z648,$AF$7:$AF$25,$AX$7:$AX$25),IF($G648=$BD$6,$BD$7,IF($G648=$AY$6,LOOKUP($Z648,$AF$7:$AF$25,$AY$7:$AY$25),IF($G648=$AZ$6,LOOKUP($Z648,$AF$7:$AF$25,$AZ$7:$AZ$25),IF($G648=$BL$6,$BL$7,IF($G648=$AP$6,LOOKUP($Z648,$AF$7:$AF$25,$AP$7:$AP$25),IF($G648=$BK$6,$BK$7,IF($G648=$CD$6,LOOKUP($Z648,$AF$7:$AF$25,$CD$7:$CD$25),IF($G648=$BE$6,$BE$7,IF($G648=$BF$6,$BF$7,IF($G648=$BG$6,$BG$7,IF($G648=$CE$6,"based on duration",IF($G648=$CF$6,LOOKUP($Z648,$AF$7:$AF$25,$CF$7:$CF$25),IF($G648=$CG$6,$CG$7,IF($G648=$CH$6,$CH$7,IF($G648=$CI$6,$CI$7,IF($G648=$BA$6,$BA$7,IF($G648=$BB$6,$BB$7,IF($G648=$BC$6,$BC$7,IF($G648=#REF!,#REF!,IF($G648=$CJ$6,$CJ$7,"TBD")))))))))))))))))))))))))))))))))))))))))))))</f>
        <v/>
      </c>
      <c r="AE648" s="126"/>
      <c r="AF648" s="10"/>
      <c r="AG648" s="124"/>
      <c r="AH648" s="124"/>
      <c r="AI648" s="124"/>
      <c r="AJ648" s="124"/>
      <c r="AO648" s="124"/>
      <c r="BR648" s="124"/>
      <c r="BS648" s="125"/>
      <c r="BT648" s="125"/>
      <c r="BX648" s="124"/>
      <c r="BY648" s="125"/>
      <c r="BZ648" s="125"/>
      <c r="CO648" s="136"/>
      <c r="CP648" s="137"/>
    </row>
    <row r="649" spans="1:94" s="123" customFormat="1" x14ac:dyDescent="0.25">
      <c r="A649" s="118"/>
      <c r="B649" s="118"/>
      <c r="C649" s="118"/>
      <c r="D649" s="118"/>
      <c r="E649" s="118"/>
      <c r="F649" s="118"/>
      <c r="G649" s="118"/>
      <c r="H649" s="118"/>
      <c r="I649" s="18"/>
      <c r="J649" s="18"/>
      <c r="K649" s="118"/>
      <c r="L649" s="151"/>
      <c r="M649" s="151"/>
      <c r="N649" s="119"/>
      <c r="O649" s="120" t="str">
        <f t="shared" si="167"/>
        <v/>
      </c>
      <c r="P649" s="119"/>
      <c r="Q649" s="15" t="str">
        <f t="shared" si="168"/>
        <v/>
      </c>
      <c r="R649" s="15" t="str">
        <f>IF('2014 Quote Calculator'!$AB649="-","-",IF('2014 Quote Calculator'!$AB649="","",IF(OR('2014 Quote Calculator'!$E649=$CF$6,'2014 Quote Calculator'!$E649=$CG$6,'2014 Quote Calculator'!$E649=$CH$6,'2014 Quote Calculator'!$E649=$CI$6),'2014 Quote Calculator'!$AB649,(1-$L649)*'2014 Quote Calculator'!$AB649)))</f>
        <v/>
      </c>
      <c r="S649" s="15" t="str">
        <f t="shared" si="157"/>
        <v/>
      </c>
      <c r="T649" s="15" t="str">
        <f>IF('2014 Quote Calculator'!$AB649="-","-",IF('2014 Quote Calculator'!$AB649="","",IF(OR('2014 Quote Calculator'!$G649=$CF$6,'2014 Quote Calculator'!$G649=$CG$6,'2014 Quote Calculator'!$G649=$CH$6,'2014 Quote Calculator'!$G649=$CI$6),'2014 Quote Calculator'!$AB649,(1-$L649)*'2014 Quote Calculator'!$AB649)))</f>
        <v/>
      </c>
      <c r="U649" s="15" t="str">
        <f t="shared" si="169"/>
        <v/>
      </c>
      <c r="V649" s="119"/>
      <c r="W649" s="18" t="str">
        <f t="shared" si="170"/>
        <v/>
      </c>
      <c r="X649" s="18" t="str">
        <f t="shared" si="158"/>
        <v/>
      </c>
      <c r="Y649" s="18"/>
      <c r="Z649" s="18"/>
      <c r="AA649" s="18" t="str">
        <f t="shared" si="166"/>
        <v/>
      </c>
      <c r="AB649" s="15" t="str">
        <f>IF($E649="","",IF($E649=$CL$6,"",IF($E649=$AG$6,LOOKUP($X649,$AF$7:$AF$25,$AG$7:$AG$25),IF($E649=$AH$6,LOOKUP($X649,$AF$7:$AF$25,$AH$7:$AH$25),IF($E649=$AI$6,LOOKUP($X649,$AF$7:$AF$25,$AI$7:$AI$25),IF($E649=$AJ$6,LOOKUP($X649,$AF$7:$AF$25,$AJ$7:$AJ$25),IF($E649=$BR$6,LOOKUP($X649,$AF$7:$AF$25,$BR$7:$BR$25),IF($E649=$BS$6,LOOKUP($X649,$AF$7:$AF$25,$BS$7:$BS$25),IF($E649=$BT$6,LOOKUP($X649,$AF$7:$AF$25,$BT$7:$BT$25),IF($E649=$BU$6,LOOKUP($X649,$AF$7:$AF$25,$BU$7:$BU$25),IF($E649=$BI$6,$BI$7,IF($E649=$AQ$6,LOOKUP($X649,$AF$7:$AF$25,$AQ$7:$AQ$25),IF($E649=$AR$6,LOOKUP($X649,$AF$7:$AF$25,$AR$7:$AR$25),IF($E649=$BV$6,LOOKUP($X649,$AF$7:$AF$25,$BV$7:$BV$25),IF($E649=$BW$6,LOOKUP($X649,$AF$7:$AF$25,$BW$7:$BW$25),IF($E649=$AU$6,LOOKUP($X649,$AF$7:$AF$25,$AU$7:$AU$25),IF($E649=$AV$6,LOOKUP($X649,$AF$7:$AF$25,$AV$7:$AV$25),IF($E649=$AK$6,LOOKUP($X649,$AF$7:$AF$25,$AK$7:$AK$25),IF($E649=$AL$6,LOOKUP($X649,$AF$7:$AF$25,$AL$7:$AL$25),IF($E649=$AM$6,LOOKUP($X649,$AF$7:$AF$25,$AM$7:$AM$25),IF($E649=$BJ$6,$BJ$7,IF($E649=#REF!,#REF!,IF($E649=$AN$6,$AN$7,IF($E649=$AW$6,LOOKUP($X649,$AF$7:$AF$25,$AW$7:$AW$25),IF($E649=$AX$6,LOOKUP($X649,$AF$7:$AF$25,$AX$7:$AX$25),IF($E649=$BD$6,$BD$7,IF($E649=$AY$6,LOOKUP($X649,$AF$7:$AF$25,$AY$7:$AY$25),IF($E649=$AZ$6,LOOKUP($X649,$AF$7:$AF$25,$AZ$7:$AZ$25),IF($E649=$BL$6,$BL$7,IF($E649=$AP$6,LOOKUP($X649,$AF$7:$AF$25,$AP$7:$AP$25),IF($E649=$BK$6,$BK$7,IF($E649=$CD$6,LOOKUP($X649,$AF$7:$AF$25,$CD$7:$CD$25),IF($E649=$BE$6,$BE$7,IF($E649=$BF$6,$BF$7,IF($E649=$BG$6,$BG$7,IF($E649=$CE$6,"based on duration",IF($E649=$CF$6,LOOKUP($X649,$AF$7:$AF$25,$CF$7:$CF$25),IF($E649=$CG$6,$CG$7,IF($E649=$CH$6,$CH$7,IF($E649=$CI$6,$CI$7,IF($E649=$BA$6,$BA$7,IF($E649=$BB$6,$BB$7,IF($E649=$BC$6,$BC$7,IF($E649=#REF!,#REF!,IF($E649=$CJ$6,$CJ$7,"TBD")))))))))))))))))))))))))))))))))))))))))))))</f>
        <v/>
      </c>
      <c r="AC649" s="15" t="str">
        <f t="shared" si="159"/>
        <v/>
      </c>
      <c r="AD649" s="15" t="str">
        <f>IF($G649="","",IF($G649=$CL$6,"",IF($G649=$AG$6,LOOKUP($Z649,$AF$7:$AF$25,$AG$7:$AG$25),IF($G649=$AH$6,LOOKUP($Z649,$AF$7:$AF$25,$AH$7:$AH$25),IF($G649=$AI$6,LOOKUP($Z649,$AF$7:$AF$25,$AI$7:$AI$25),IF($G649=$AJ$6,LOOKUP($Z649,$AF$7:$AF$25,$AJ$7:$AJ$25),IF($G649=$BR$6,LOOKUP($Z649,$AF$7:$AF$25,$BR$7:$BR$25),IF($G649=$BS$6,LOOKUP($Z649,$AF$7:$AF$25,$BS$7:$BS$25),IF($G649=$BT$6,LOOKUP($Z649,$AF$7:$AF$25,$BT$7:$BT$25),IF($G649=$BU$6,LOOKUP($Z649,$AF$7:$AF$25,$BU$7:$BU$25),IF($G649=$BI$6,$BI$7,IF($G649=$AQ$6,LOOKUP($Z649,$AF$7:$AF$25,$AQ$7:$AQ$25),IF($G649=$AR$6,LOOKUP($Z649,$AF$7:$AF$25,$AR$7:$AR$25),IF($G649=$BV$6,LOOKUP($Z649,$AF$7:$AF$25,$BV$7:$BV$25),IF($G649=$BW$6,LOOKUP($Z649,$AF$7:$AF$25,$BW$7:$BW$25),IF($G649=$AU$6,LOOKUP($Z649,$AF$7:$AF$25,$AU$7:$AU$25),IF($G649=$AV$6,LOOKUP($Z649,$AF$7:$AF$25,$AV$7:$AV$25),IF($G649=$AK$6,LOOKUP($Z649,$AF$7:$AF$25,$AK$7:$AK$25),IF($G649=$AL$6,LOOKUP($Z649,$AF$7:$AF$25,$AL$7:$AL$25),IF($G649=$AM$6,LOOKUP($Z649,$AF$7:$AF$25,$AM$7:$AM$25),IF($G649=$BJ$6,$BJ$7,IF($G649=#REF!,#REF!,IF($G649=$AN$6,$AN$7,IF($G649=$AW$6,LOOKUP($Z649,$AF$7:$AF$25,$AW$7:$AW$25),IF($G649=$AX$6,LOOKUP($Z649,$AF$7:$AF$25,$AX$7:$AX$25),IF($G649=$BD$6,$BD$7,IF($G649=$AY$6,LOOKUP($Z649,$AF$7:$AF$25,$AY$7:$AY$25),IF($G649=$AZ$6,LOOKUP($Z649,$AF$7:$AF$25,$AZ$7:$AZ$25),IF($G649=$BL$6,$BL$7,IF($G649=$AP$6,LOOKUP($Z649,$AF$7:$AF$25,$AP$7:$AP$25),IF($G649=$BK$6,$BK$7,IF($G649=$CD$6,LOOKUP($Z649,$AF$7:$AF$25,$CD$7:$CD$25),IF($G649=$BE$6,$BE$7,IF($G649=$BF$6,$BF$7,IF($G649=$BG$6,$BG$7,IF($G649=$CE$6,"based on duration",IF($G649=$CF$6,LOOKUP($Z649,$AF$7:$AF$25,$CF$7:$CF$25),IF($G649=$CG$6,$CG$7,IF($G649=$CH$6,$CH$7,IF($G649=$CI$6,$CI$7,IF($G649=$BA$6,$BA$7,IF($G649=$BB$6,$BB$7,IF($G649=$BC$6,$BC$7,IF($G649=#REF!,#REF!,IF($G649=$CJ$6,$CJ$7,"TBD")))))))))))))))))))))))))))))))))))))))))))))</f>
        <v/>
      </c>
      <c r="AE649" s="126"/>
      <c r="AF649" s="10"/>
      <c r="AG649" s="124"/>
      <c r="AH649" s="124"/>
      <c r="AI649" s="124"/>
      <c r="AJ649" s="124"/>
      <c r="AO649" s="124"/>
      <c r="BR649" s="124"/>
      <c r="BS649" s="125"/>
      <c r="BT649" s="125"/>
      <c r="BX649" s="124"/>
      <c r="BY649" s="125"/>
      <c r="BZ649" s="125"/>
      <c r="CO649" s="136"/>
      <c r="CP649" s="137"/>
    </row>
    <row r="650" spans="1:94" s="123" customFormat="1" x14ac:dyDescent="0.25">
      <c r="A650" s="118"/>
      <c r="B650" s="118"/>
      <c r="C650" s="118"/>
      <c r="D650" s="118"/>
      <c r="E650" s="118"/>
      <c r="F650" s="118"/>
      <c r="G650" s="118"/>
      <c r="H650" s="118"/>
      <c r="I650" s="18"/>
      <c r="J650" s="18"/>
      <c r="K650" s="118"/>
      <c r="L650" s="151"/>
      <c r="M650" s="151"/>
      <c r="N650" s="119"/>
      <c r="O650" s="120"/>
      <c r="P650" s="119"/>
      <c r="Q650" s="15"/>
      <c r="R650" s="15"/>
      <c r="S650" s="15"/>
      <c r="T650" s="15"/>
      <c r="U650" s="15"/>
      <c r="V650" s="119"/>
      <c r="W650" s="18"/>
      <c r="X650" s="18"/>
      <c r="Y650" s="18"/>
      <c r="Z650" s="18"/>
      <c r="AA650" s="18"/>
      <c r="AB650" s="18"/>
      <c r="AC650" s="18"/>
      <c r="AD650" s="18"/>
      <c r="AE650" s="126"/>
      <c r="AF650" s="10"/>
      <c r="AG650" s="124"/>
      <c r="AH650" s="124"/>
      <c r="AI650" s="124"/>
      <c r="AJ650" s="124"/>
      <c r="AO650" s="124"/>
      <c r="BR650" s="124"/>
      <c r="BS650" s="125"/>
      <c r="BT650" s="125"/>
      <c r="BX650" s="124"/>
      <c r="BY650" s="125"/>
      <c r="BZ650" s="125"/>
      <c r="CO650" s="136"/>
      <c r="CP650" s="137"/>
    </row>
    <row r="651" spans="1:94" s="123" customFormat="1" x14ac:dyDescent="0.25">
      <c r="A651" s="118"/>
      <c r="B651" s="118"/>
      <c r="C651" s="118"/>
      <c r="D651" s="118"/>
      <c r="E651" s="118"/>
      <c r="F651" s="118"/>
      <c r="G651" s="118"/>
      <c r="H651" s="118"/>
      <c r="I651" s="18"/>
      <c r="J651" s="18"/>
      <c r="K651" s="118"/>
      <c r="L651" s="151"/>
      <c r="M651" s="151"/>
      <c r="N651" s="119"/>
      <c r="O651" s="120"/>
      <c r="P651" s="119"/>
      <c r="Q651" s="15"/>
      <c r="R651" s="15"/>
      <c r="S651" s="15"/>
      <c r="T651" s="15"/>
      <c r="U651" s="15"/>
      <c r="V651" s="119"/>
      <c r="W651" s="18"/>
      <c r="X651" s="18"/>
      <c r="Y651" s="18"/>
      <c r="Z651" s="18"/>
      <c r="AA651" s="18"/>
      <c r="AB651" s="18"/>
      <c r="AC651" s="18"/>
      <c r="AD651" s="18"/>
      <c r="AE651" s="126"/>
      <c r="AF651" s="10"/>
      <c r="AG651" s="124"/>
      <c r="AH651" s="124"/>
      <c r="AI651" s="124"/>
      <c r="AJ651" s="124"/>
      <c r="AO651" s="124"/>
      <c r="BR651" s="124"/>
      <c r="BS651" s="125"/>
      <c r="BT651" s="125"/>
      <c r="BX651" s="124"/>
      <c r="BY651" s="125"/>
      <c r="BZ651" s="125"/>
      <c r="CO651" s="136"/>
      <c r="CP651" s="137"/>
    </row>
    <row r="652" spans="1:94" s="123" customFormat="1" x14ac:dyDescent="0.25">
      <c r="A652" s="118"/>
      <c r="B652" s="118"/>
      <c r="C652" s="118"/>
      <c r="D652" s="118"/>
      <c r="E652" s="118"/>
      <c r="F652" s="118"/>
      <c r="G652" s="118"/>
      <c r="H652" s="118"/>
      <c r="I652" s="18"/>
      <c r="J652" s="18"/>
      <c r="K652" s="118"/>
      <c r="L652" s="151"/>
      <c r="M652" s="151"/>
      <c r="N652" s="119"/>
      <c r="O652" s="120"/>
      <c r="P652" s="119"/>
      <c r="Q652" s="15"/>
      <c r="R652" s="15"/>
      <c r="S652" s="15"/>
      <c r="T652" s="15"/>
      <c r="U652" s="15"/>
      <c r="V652" s="119"/>
      <c r="W652" s="18"/>
      <c r="X652" s="18"/>
      <c r="Y652" s="18"/>
      <c r="Z652" s="18"/>
      <c r="AA652" s="18"/>
      <c r="AB652" s="18"/>
      <c r="AC652" s="18"/>
      <c r="AD652" s="18"/>
      <c r="AE652" s="126"/>
      <c r="AF652" s="10"/>
      <c r="AG652" s="124"/>
      <c r="AH652" s="124"/>
      <c r="AI652" s="124"/>
      <c r="AJ652" s="124"/>
      <c r="AO652" s="124"/>
      <c r="BR652" s="124"/>
      <c r="BS652" s="125"/>
      <c r="BT652" s="125"/>
      <c r="BX652" s="124"/>
      <c r="BY652" s="125"/>
      <c r="BZ652" s="125"/>
      <c r="CO652" s="136"/>
      <c r="CP652" s="137"/>
    </row>
    <row r="653" spans="1:94" s="123" customFormat="1" x14ac:dyDescent="0.25">
      <c r="A653" s="118"/>
      <c r="B653" s="118"/>
      <c r="C653" s="118"/>
      <c r="D653" s="118"/>
      <c r="E653" s="118"/>
      <c r="F653" s="118"/>
      <c r="G653" s="118"/>
      <c r="H653" s="118"/>
      <c r="I653" s="18"/>
      <c r="J653" s="18"/>
      <c r="K653" s="118"/>
      <c r="L653" s="151"/>
      <c r="M653" s="151"/>
      <c r="N653" s="119"/>
      <c r="O653" s="120"/>
      <c r="P653" s="119"/>
      <c r="Q653" s="15"/>
      <c r="R653" s="15"/>
      <c r="S653" s="15"/>
      <c r="T653" s="15"/>
      <c r="U653" s="15"/>
      <c r="V653" s="119"/>
      <c r="W653" s="18"/>
      <c r="X653" s="18"/>
      <c r="Y653" s="18"/>
      <c r="Z653" s="18"/>
      <c r="AA653" s="18"/>
      <c r="AB653" s="18"/>
      <c r="AC653" s="18"/>
      <c r="AD653" s="18"/>
      <c r="AE653" s="126"/>
      <c r="AF653" s="10"/>
      <c r="AG653" s="124"/>
      <c r="AH653" s="124"/>
      <c r="AI653" s="124"/>
      <c r="AJ653" s="124"/>
      <c r="AO653" s="124"/>
      <c r="BR653" s="124"/>
      <c r="BS653" s="125"/>
      <c r="BT653" s="125"/>
      <c r="BX653" s="124"/>
      <c r="BY653" s="125"/>
      <c r="BZ653" s="125"/>
      <c r="CO653" s="136"/>
      <c r="CP653" s="137"/>
    </row>
    <row r="654" spans="1:94" s="123" customFormat="1" x14ac:dyDescent="0.25">
      <c r="A654" s="118"/>
      <c r="B654" s="118"/>
      <c r="C654" s="118"/>
      <c r="D654" s="118"/>
      <c r="E654" s="118"/>
      <c r="F654" s="118"/>
      <c r="G654" s="118"/>
      <c r="H654" s="118"/>
      <c r="I654" s="18"/>
      <c r="J654" s="18"/>
      <c r="K654" s="118"/>
      <c r="L654" s="151"/>
      <c r="M654" s="151"/>
      <c r="N654" s="119"/>
      <c r="O654" s="120"/>
      <c r="P654" s="119"/>
      <c r="Q654" s="15"/>
      <c r="R654" s="15"/>
      <c r="S654" s="15"/>
      <c r="T654" s="15"/>
      <c r="U654" s="15"/>
      <c r="V654" s="119"/>
      <c r="W654" s="18"/>
      <c r="X654" s="18"/>
      <c r="Y654" s="18"/>
      <c r="Z654" s="18"/>
      <c r="AA654" s="18"/>
      <c r="AB654" s="18"/>
      <c r="AC654" s="18"/>
      <c r="AD654" s="18"/>
      <c r="AE654" s="126"/>
      <c r="AF654" s="10"/>
      <c r="AG654" s="124"/>
      <c r="AH654" s="124"/>
      <c r="AI654" s="124"/>
      <c r="AJ654" s="124"/>
      <c r="AO654" s="124"/>
      <c r="BR654" s="124"/>
      <c r="BS654" s="125"/>
      <c r="BT654" s="125"/>
      <c r="BX654" s="124"/>
      <c r="BY654" s="125"/>
      <c r="BZ654" s="125"/>
      <c r="CO654" s="136"/>
      <c r="CP654" s="137"/>
    </row>
    <row r="655" spans="1:94" s="123" customFormat="1" x14ac:dyDescent="0.25">
      <c r="A655" s="118"/>
      <c r="B655" s="118"/>
      <c r="C655" s="118"/>
      <c r="D655" s="118"/>
      <c r="E655" s="118"/>
      <c r="F655" s="118"/>
      <c r="G655" s="118"/>
      <c r="H655" s="118"/>
      <c r="I655" s="18"/>
      <c r="J655" s="18"/>
      <c r="K655" s="118"/>
      <c r="L655" s="151"/>
      <c r="M655" s="151"/>
      <c r="N655" s="119"/>
      <c r="O655" s="120"/>
      <c r="P655" s="119"/>
      <c r="Q655" s="15"/>
      <c r="R655" s="15"/>
      <c r="S655" s="15"/>
      <c r="T655" s="15"/>
      <c r="U655" s="15"/>
      <c r="V655" s="119"/>
      <c r="W655" s="18"/>
      <c r="X655" s="18"/>
      <c r="Y655" s="18"/>
      <c r="Z655" s="18"/>
      <c r="AA655" s="18"/>
      <c r="AB655" s="18"/>
      <c r="AC655" s="18"/>
      <c r="AD655" s="18"/>
      <c r="AE655" s="126"/>
      <c r="AF655" s="10"/>
      <c r="AG655" s="124"/>
      <c r="AH655" s="124"/>
      <c r="AI655" s="124"/>
      <c r="AJ655" s="124"/>
      <c r="AO655" s="124"/>
      <c r="BR655" s="124"/>
      <c r="BS655" s="125"/>
      <c r="BT655" s="125"/>
      <c r="BX655" s="124"/>
      <c r="BY655" s="125"/>
      <c r="BZ655" s="125"/>
      <c r="CO655" s="136"/>
      <c r="CP655" s="137"/>
    </row>
    <row r="656" spans="1:94" s="123" customFormat="1" x14ac:dyDescent="0.25">
      <c r="A656" s="118"/>
      <c r="B656" s="118"/>
      <c r="C656" s="118"/>
      <c r="D656" s="118"/>
      <c r="E656" s="118"/>
      <c r="F656" s="118"/>
      <c r="G656" s="118"/>
      <c r="H656" s="118"/>
      <c r="I656" s="18"/>
      <c r="J656" s="18"/>
      <c r="K656" s="118"/>
      <c r="L656" s="151"/>
      <c r="M656" s="151"/>
      <c r="N656" s="119"/>
      <c r="O656" s="120"/>
      <c r="P656" s="119"/>
      <c r="Q656" s="15"/>
      <c r="R656" s="15"/>
      <c r="S656" s="15"/>
      <c r="T656" s="15"/>
      <c r="U656" s="15"/>
      <c r="V656" s="119"/>
      <c r="W656" s="18"/>
      <c r="X656" s="18"/>
      <c r="Y656" s="18"/>
      <c r="Z656" s="18"/>
      <c r="AA656" s="18"/>
      <c r="AB656" s="18"/>
      <c r="AC656" s="18"/>
      <c r="AD656" s="18"/>
      <c r="AE656" s="126"/>
      <c r="AF656" s="10"/>
      <c r="AG656" s="124"/>
      <c r="AH656" s="124"/>
      <c r="AI656" s="124"/>
      <c r="AJ656" s="124"/>
      <c r="AO656" s="124"/>
      <c r="BR656" s="124"/>
      <c r="BS656" s="125"/>
      <c r="BT656" s="125"/>
      <c r="BX656" s="124"/>
      <c r="BY656" s="125"/>
      <c r="BZ656" s="125"/>
      <c r="CO656" s="136"/>
      <c r="CP656" s="137"/>
    </row>
    <row r="657" spans="1:94" s="123" customFormat="1" x14ac:dyDescent="0.25">
      <c r="A657" s="118"/>
      <c r="B657" s="118"/>
      <c r="C657" s="118"/>
      <c r="D657" s="118"/>
      <c r="E657" s="118"/>
      <c r="F657" s="118"/>
      <c r="G657" s="118"/>
      <c r="H657" s="118"/>
      <c r="I657" s="18"/>
      <c r="J657" s="18"/>
      <c r="K657" s="118"/>
      <c r="L657" s="151"/>
      <c r="M657" s="151"/>
      <c r="N657" s="119"/>
      <c r="O657" s="120"/>
      <c r="P657" s="119"/>
      <c r="Q657" s="15"/>
      <c r="R657" s="15"/>
      <c r="S657" s="15"/>
      <c r="T657" s="15"/>
      <c r="U657" s="15"/>
      <c r="V657" s="119"/>
      <c r="W657" s="18"/>
      <c r="X657" s="18"/>
      <c r="Y657" s="18"/>
      <c r="Z657" s="18"/>
      <c r="AA657" s="18"/>
      <c r="AB657" s="18"/>
      <c r="AC657" s="18"/>
      <c r="AD657" s="18"/>
      <c r="AE657" s="126"/>
      <c r="AF657" s="10"/>
      <c r="AG657" s="124"/>
      <c r="AH657" s="124"/>
      <c r="AI657" s="124"/>
      <c r="AJ657" s="124"/>
      <c r="AO657" s="124"/>
      <c r="BR657" s="124"/>
      <c r="BS657" s="125"/>
      <c r="BT657" s="125"/>
      <c r="BX657" s="124"/>
      <c r="BY657" s="125"/>
      <c r="BZ657" s="125"/>
      <c r="CO657" s="136"/>
      <c r="CP657" s="137"/>
    </row>
    <row r="658" spans="1:94" s="123" customFormat="1" x14ac:dyDescent="0.25">
      <c r="A658" s="118"/>
      <c r="B658" s="118"/>
      <c r="C658" s="118"/>
      <c r="D658" s="118"/>
      <c r="E658" s="118"/>
      <c r="F658" s="118"/>
      <c r="G658" s="118"/>
      <c r="H658" s="118"/>
      <c r="I658" s="18"/>
      <c r="J658" s="18"/>
      <c r="K658" s="118"/>
      <c r="L658" s="151"/>
      <c r="M658" s="151"/>
      <c r="N658" s="119"/>
      <c r="O658" s="120"/>
      <c r="P658" s="119"/>
      <c r="Q658" s="15"/>
      <c r="R658" s="15"/>
      <c r="S658" s="15"/>
      <c r="T658" s="15"/>
      <c r="U658" s="15"/>
      <c r="V658" s="119"/>
      <c r="W658" s="18"/>
      <c r="X658" s="18"/>
      <c r="Y658" s="18"/>
      <c r="Z658" s="18"/>
      <c r="AA658" s="18"/>
      <c r="AB658" s="18"/>
      <c r="AC658" s="18"/>
      <c r="AD658" s="18"/>
      <c r="AE658" s="126"/>
      <c r="AF658" s="10"/>
      <c r="AG658" s="124"/>
      <c r="AH658" s="124"/>
      <c r="AI658" s="124"/>
      <c r="AJ658" s="124"/>
      <c r="AO658" s="124"/>
      <c r="BR658" s="124"/>
      <c r="BS658" s="125"/>
      <c r="BT658" s="125"/>
      <c r="BX658" s="124"/>
      <c r="BY658" s="125"/>
      <c r="BZ658" s="125"/>
      <c r="CO658" s="136"/>
      <c r="CP658" s="137"/>
    </row>
    <row r="659" spans="1:94" s="123" customFormat="1" x14ac:dyDescent="0.25">
      <c r="A659" s="118"/>
      <c r="B659" s="118"/>
      <c r="C659" s="118"/>
      <c r="D659" s="118"/>
      <c r="E659" s="118"/>
      <c r="F659" s="118"/>
      <c r="G659" s="118"/>
      <c r="H659" s="118"/>
      <c r="I659" s="18"/>
      <c r="J659" s="18"/>
      <c r="K659" s="118"/>
      <c r="L659" s="151"/>
      <c r="M659" s="151"/>
      <c r="N659" s="119"/>
      <c r="O659" s="120"/>
      <c r="P659" s="119"/>
      <c r="Q659" s="15"/>
      <c r="R659" s="15"/>
      <c r="S659" s="15"/>
      <c r="T659" s="15"/>
      <c r="U659" s="15"/>
      <c r="V659" s="119"/>
      <c r="W659" s="18"/>
      <c r="X659" s="18"/>
      <c r="Y659" s="18"/>
      <c r="Z659" s="18"/>
      <c r="AA659" s="18"/>
      <c r="AB659" s="18"/>
      <c r="AC659" s="18"/>
      <c r="AD659" s="18"/>
      <c r="AE659" s="126"/>
      <c r="AF659" s="10"/>
      <c r="AG659" s="124"/>
      <c r="AH659" s="124"/>
      <c r="AI659" s="124"/>
      <c r="AJ659" s="124"/>
      <c r="AO659" s="124"/>
      <c r="BR659" s="124"/>
      <c r="BS659" s="125"/>
      <c r="BT659" s="125"/>
      <c r="BX659" s="124"/>
      <c r="BY659" s="125"/>
      <c r="BZ659" s="125"/>
      <c r="CO659" s="136"/>
      <c r="CP659" s="137"/>
    </row>
    <row r="660" spans="1:94" s="123" customFormat="1" x14ac:dyDescent="0.25">
      <c r="A660" s="118"/>
      <c r="B660" s="118"/>
      <c r="C660" s="118"/>
      <c r="D660" s="118"/>
      <c r="E660" s="118"/>
      <c r="F660" s="118"/>
      <c r="G660" s="118"/>
      <c r="H660" s="118"/>
      <c r="I660" s="18"/>
      <c r="J660" s="18"/>
      <c r="K660" s="118"/>
      <c r="L660" s="151"/>
      <c r="M660" s="151"/>
      <c r="N660" s="119"/>
      <c r="O660" s="120"/>
      <c r="P660" s="119"/>
      <c r="Q660" s="15"/>
      <c r="R660" s="15"/>
      <c r="S660" s="15"/>
      <c r="T660" s="15"/>
      <c r="U660" s="15"/>
      <c r="V660" s="119"/>
      <c r="W660" s="127"/>
      <c r="X660" s="127"/>
      <c r="Y660" s="127"/>
      <c r="Z660" s="127"/>
      <c r="AA660" s="127"/>
      <c r="AB660" s="127"/>
      <c r="AC660" s="127"/>
      <c r="AD660" s="127"/>
      <c r="AE660" s="126"/>
      <c r="AF660" s="10"/>
      <c r="AG660" s="124"/>
      <c r="AH660" s="124"/>
      <c r="AI660" s="124"/>
      <c r="AJ660" s="124"/>
      <c r="AO660" s="124"/>
      <c r="BR660" s="124"/>
      <c r="BS660" s="125"/>
      <c r="BT660" s="125"/>
      <c r="BX660" s="124"/>
      <c r="BY660" s="125"/>
      <c r="BZ660" s="125"/>
      <c r="CO660" s="136"/>
      <c r="CP660" s="137"/>
    </row>
    <row r="661" spans="1:94" s="123" customFormat="1" x14ac:dyDescent="0.25">
      <c r="A661" s="118"/>
      <c r="B661" s="118"/>
      <c r="C661" s="118"/>
      <c r="D661" s="118"/>
      <c r="E661" s="118"/>
      <c r="F661" s="118"/>
      <c r="G661" s="118"/>
      <c r="H661" s="118"/>
      <c r="I661" s="18"/>
      <c r="J661" s="18"/>
      <c r="K661" s="118"/>
      <c r="L661" s="151"/>
      <c r="M661" s="151"/>
      <c r="N661" s="119"/>
      <c r="O661" s="120"/>
      <c r="P661" s="119"/>
      <c r="Q661" s="15"/>
      <c r="R661" s="15"/>
      <c r="S661" s="15"/>
      <c r="T661" s="15"/>
      <c r="U661" s="15"/>
      <c r="V661" s="119"/>
      <c r="W661" s="127"/>
      <c r="X661" s="127"/>
      <c r="Y661" s="127"/>
      <c r="Z661" s="127"/>
      <c r="AA661" s="127"/>
      <c r="AB661" s="127"/>
      <c r="AC661" s="127"/>
      <c r="AD661" s="127"/>
      <c r="AE661" s="126"/>
      <c r="AF661" s="10"/>
      <c r="AG661" s="124"/>
      <c r="AH661" s="124"/>
      <c r="AI661" s="124"/>
      <c r="AJ661" s="124"/>
      <c r="AO661" s="124"/>
      <c r="BR661" s="124"/>
      <c r="BS661" s="125"/>
      <c r="BT661" s="125"/>
      <c r="BX661" s="124"/>
      <c r="BY661" s="125"/>
      <c r="BZ661" s="125"/>
      <c r="CO661" s="136"/>
      <c r="CP661" s="137"/>
    </row>
    <row r="662" spans="1:94" s="123" customFormat="1" x14ac:dyDescent="0.25">
      <c r="A662" s="118"/>
      <c r="B662" s="118"/>
      <c r="C662" s="118"/>
      <c r="D662" s="118"/>
      <c r="E662" s="118"/>
      <c r="F662" s="118"/>
      <c r="G662" s="118"/>
      <c r="H662" s="118"/>
      <c r="I662" s="18"/>
      <c r="J662" s="18"/>
      <c r="K662" s="118"/>
      <c r="L662" s="151"/>
      <c r="M662" s="151"/>
      <c r="N662" s="119"/>
      <c r="O662" s="120"/>
      <c r="P662" s="119"/>
      <c r="Q662" s="15"/>
      <c r="R662" s="15"/>
      <c r="S662" s="15"/>
      <c r="T662" s="15"/>
      <c r="U662" s="15"/>
      <c r="V662" s="119"/>
      <c r="W662" s="127"/>
      <c r="X662" s="127"/>
      <c r="Y662" s="127"/>
      <c r="Z662" s="127"/>
      <c r="AA662" s="127"/>
      <c r="AB662" s="127"/>
      <c r="AC662" s="127"/>
      <c r="AD662" s="127"/>
      <c r="AE662" s="126"/>
      <c r="AF662" s="10"/>
      <c r="AG662" s="124"/>
      <c r="AH662" s="124"/>
      <c r="AI662" s="124"/>
      <c r="AJ662" s="124"/>
      <c r="AO662" s="124"/>
      <c r="BR662" s="124"/>
      <c r="BS662" s="125"/>
      <c r="BT662" s="125"/>
      <c r="BX662" s="124"/>
      <c r="BY662" s="125"/>
      <c r="BZ662" s="125"/>
      <c r="CO662" s="136"/>
      <c r="CP662" s="137"/>
    </row>
    <row r="663" spans="1:94" s="123" customFormat="1" x14ac:dyDescent="0.25">
      <c r="A663" s="118"/>
      <c r="B663" s="118"/>
      <c r="C663" s="118"/>
      <c r="D663" s="118"/>
      <c r="E663" s="118"/>
      <c r="F663" s="118"/>
      <c r="G663" s="118"/>
      <c r="H663" s="118"/>
      <c r="I663" s="18"/>
      <c r="J663" s="18"/>
      <c r="K663" s="118"/>
      <c r="L663" s="151"/>
      <c r="M663" s="151"/>
      <c r="N663" s="119"/>
      <c r="O663" s="120"/>
      <c r="P663" s="119"/>
      <c r="Q663" s="15"/>
      <c r="R663" s="15"/>
      <c r="S663" s="15"/>
      <c r="T663" s="15"/>
      <c r="U663" s="15"/>
      <c r="V663" s="119"/>
      <c r="W663" s="127"/>
      <c r="X663" s="127"/>
      <c r="Y663" s="127"/>
      <c r="Z663" s="127"/>
      <c r="AA663" s="127"/>
      <c r="AB663" s="127"/>
      <c r="AC663" s="127"/>
      <c r="AD663" s="127"/>
      <c r="AE663" s="126"/>
      <c r="AF663" s="10"/>
      <c r="AG663" s="124"/>
      <c r="AH663" s="124"/>
      <c r="AI663" s="124"/>
      <c r="AJ663" s="124"/>
      <c r="AO663" s="124"/>
      <c r="BR663" s="124"/>
      <c r="BS663" s="125"/>
      <c r="BT663" s="125"/>
      <c r="BX663" s="124"/>
      <c r="BY663" s="125"/>
      <c r="BZ663" s="125"/>
      <c r="CO663" s="136"/>
      <c r="CP663" s="137"/>
    </row>
    <row r="664" spans="1:94" s="123" customFormat="1" x14ac:dyDescent="0.25">
      <c r="A664" s="118"/>
      <c r="B664" s="118"/>
      <c r="C664" s="118"/>
      <c r="D664" s="118"/>
      <c r="E664" s="118"/>
      <c r="F664" s="118"/>
      <c r="G664" s="118"/>
      <c r="H664" s="118"/>
      <c r="I664" s="18"/>
      <c r="J664" s="18"/>
      <c r="K664" s="118"/>
      <c r="L664" s="151"/>
      <c r="M664" s="151"/>
      <c r="N664" s="119"/>
      <c r="O664" s="120"/>
      <c r="P664" s="119"/>
      <c r="Q664" s="15"/>
      <c r="R664" s="15"/>
      <c r="S664" s="15"/>
      <c r="T664" s="15"/>
      <c r="U664" s="15"/>
      <c r="V664" s="119"/>
      <c r="W664" s="127"/>
      <c r="X664" s="127"/>
      <c r="Y664" s="127"/>
      <c r="Z664" s="127"/>
      <c r="AA664" s="127"/>
      <c r="AB664" s="127"/>
      <c r="AC664" s="127"/>
      <c r="AD664" s="127"/>
      <c r="AE664" s="126"/>
      <c r="AF664" s="10"/>
      <c r="AG664" s="124"/>
      <c r="AH664" s="124"/>
      <c r="AI664" s="124"/>
      <c r="AJ664" s="124"/>
      <c r="AO664" s="124"/>
      <c r="BR664" s="124"/>
      <c r="BS664" s="125"/>
      <c r="BT664" s="125"/>
      <c r="BX664" s="124"/>
      <c r="BY664" s="125"/>
      <c r="BZ664" s="125"/>
      <c r="CO664" s="136"/>
      <c r="CP664" s="137"/>
    </row>
    <row r="665" spans="1:94" s="123" customFormat="1" x14ac:dyDescent="0.25">
      <c r="A665" s="118"/>
      <c r="B665" s="118"/>
      <c r="C665" s="118"/>
      <c r="D665" s="118"/>
      <c r="E665" s="118"/>
      <c r="F665" s="118"/>
      <c r="G665" s="118"/>
      <c r="H665" s="118"/>
      <c r="I665" s="18"/>
      <c r="J665" s="18"/>
      <c r="K665" s="118"/>
      <c r="L665" s="151"/>
      <c r="M665" s="151"/>
      <c r="N665" s="119"/>
      <c r="O665" s="120"/>
      <c r="P665" s="119"/>
      <c r="Q665" s="15"/>
      <c r="R665" s="15"/>
      <c r="S665" s="15"/>
      <c r="T665" s="15"/>
      <c r="U665" s="15"/>
      <c r="V665" s="119"/>
      <c r="W665" s="127"/>
      <c r="X665" s="127"/>
      <c r="Y665" s="127"/>
      <c r="Z665" s="127"/>
      <c r="AA665" s="127"/>
      <c r="AB665" s="127"/>
      <c r="AC665" s="127"/>
      <c r="AD665" s="127"/>
      <c r="AE665" s="126"/>
      <c r="AF665" s="10"/>
      <c r="AG665" s="124"/>
      <c r="AH665" s="124"/>
      <c r="AI665" s="124"/>
      <c r="AJ665" s="124"/>
      <c r="AO665" s="124"/>
      <c r="BR665" s="124"/>
      <c r="BS665" s="125"/>
      <c r="BT665" s="125"/>
      <c r="BX665" s="124"/>
      <c r="BY665" s="125"/>
      <c r="BZ665" s="125"/>
      <c r="CO665" s="136"/>
      <c r="CP665" s="137"/>
    </row>
    <row r="666" spans="1:94" s="123" customFormat="1" x14ac:dyDescent="0.25">
      <c r="A666" s="118"/>
      <c r="B666" s="118"/>
      <c r="C666" s="118"/>
      <c r="D666" s="118"/>
      <c r="E666" s="118"/>
      <c r="F666" s="118"/>
      <c r="G666" s="118"/>
      <c r="H666" s="118"/>
      <c r="I666" s="18"/>
      <c r="J666" s="18"/>
      <c r="K666" s="118"/>
      <c r="L666" s="151"/>
      <c r="M666" s="151"/>
      <c r="N666" s="119"/>
      <c r="O666" s="120"/>
      <c r="P666" s="119"/>
      <c r="Q666" s="15"/>
      <c r="R666" s="15"/>
      <c r="S666" s="15"/>
      <c r="T666" s="15"/>
      <c r="U666" s="15"/>
      <c r="V666" s="119"/>
      <c r="W666" s="127"/>
      <c r="X666" s="127"/>
      <c r="Y666" s="127"/>
      <c r="Z666" s="127"/>
      <c r="AA666" s="127"/>
      <c r="AB666" s="127"/>
      <c r="AC666" s="127"/>
      <c r="AD666" s="127"/>
      <c r="AE666" s="126"/>
      <c r="AF666" s="10"/>
      <c r="AG666" s="124"/>
      <c r="AH666" s="124"/>
      <c r="AI666" s="124"/>
      <c r="AJ666" s="124"/>
      <c r="AO666" s="124"/>
      <c r="BR666" s="124"/>
      <c r="BS666" s="125"/>
      <c r="BT666" s="125"/>
      <c r="BX666" s="124"/>
      <c r="BY666" s="125"/>
      <c r="BZ666" s="125"/>
      <c r="CO666" s="136"/>
      <c r="CP666" s="137"/>
    </row>
    <row r="667" spans="1:94" s="123" customFormat="1" x14ac:dyDescent="0.25">
      <c r="A667" s="118"/>
      <c r="B667" s="118"/>
      <c r="C667" s="118"/>
      <c r="D667" s="118"/>
      <c r="E667" s="118"/>
      <c r="F667" s="118"/>
      <c r="G667" s="118"/>
      <c r="H667" s="118"/>
      <c r="I667" s="18"/>
      <c r="J667" s="18"/>
      <c r="K667" s="118"/>
      <c r="L667" s="151"/>
      <c r="M667" s="151"/>
      <c r="N667" s="119"/>
      <c r="O667" s="120"/>
      <c r="P667" s="119"/>
      <c r="Q667" s="15"/>
      <c r="R667" s="15"/>
      <c r="S667" s="15"/>
      <c r="T667" s="15"/>
      <c r="U667" s="15"/>
      <c r="V667" s="119"/>
      <c r="W667" s="127"/>
      <c r="X667" s="127"/>
      <c r="Y667" s="127"/>
      <c r="Z667" s="127"/>
      <c r="AA667" s="127"/>
      <c r="AB667" s="127"/>
      <c r="AC667" s="127"/>
      <c r="AD667" s="127"/>
      <c r="AE667" s="126"/>
      <c r="AF667" s="10"/>
      <c r="AG667" s="124"/>
      <c r="AH667" s="124"/>
      <c r="AI667" s="124"/>
      <c r="AJ667" s="124"/>
      <c r="AO667" s="124"/>
      <c r="BR667" s="124"/>
      <c r="BS667" s="125"/>
      <c r="BT667" s="125"/>
      <c r="BX667" s="124"/>
      <c r="BY667" s="125"/>
      <c r="BZ667" s="125"/>
      <c r="CO667" s="136"/>
      <c r="CP667" s="137"/>
    </row>
    <row r="668" spans="1:94" s="123" customFormat="1" x14ac:dyDescent="0.25">
      <c r="A668" s="118"/>
      <c r="B668" s="118"/>
      <c r="C668" s="118"/>
      <c r="D668" s="118"/>
      <c r="E668" s="118"/>
      <c r="F668" s="118"/>
      <c r="G668" s="118"/>
      <c r="H668" s="118"/>
      <c r="I668" s="18"/>
      <c r="J668" s="18"/>
      <c r="K668" s="118"/>
      <c r="L668" s="151"/>
      <c r="M668" s="151"/>
      <c r="N668" s="119"/>
      <c r="O668" s="120"/>
      <c r="P668" s="119"/>
      <c r="Q668" s="15"/>
      <c r="R668" s="15"/>
      <c r="S668" s="15"/>
      <c r="T668" s="15"/>
      <c r="U668" s="15"/>
      <c r="V668" s="119"/>
      <c r="W668" s="127"/>
      <c r="X668" s="127"/>
      <c r="Y668" s="127"/>
      <c r="Z668" s="127"/>
      <c r="AA668" s="127"/>
      <c r="AB668" s="127"/>
      <c r="AC668" s="127"/>
      <c r="AD668" s="127"/>
      <c r="AE668" s="126"/>
      <c r="AF668" s="10"/>
      <c r="AG668" s="124"/>
      <c r="AH668" s="124"/>
      <c r="AI668" s="124"/>
      <c r="AJ668" s="124"/>
      <c r="AO668" s="124"/>
      <c r="BR668" s="124"/>
      <c r="BS668" s="125"/>
      <c r="BT668" s="125"/>
      <c r="BX668" s="124"/>
      <c r="BY668" s="125"/>
      <c r="BZ668" s="125"/>
      <c r="CO668" s="136"/>
      <c r="CP668" s="137"/>
    </row>
    <row r="669" spans="1:94" s="123" customFormat="1" x14ac:dyDescent="0.25">
      <c r="A669" s="118"/>
      <c r="B669" s="118"/>
      <c r="C669" s="118"/>
      <c r="D669" s="118"/>
      <c r="E669" s="118"/>
      <c r="F669" s="118"/>
      <c r="G669" s="118"/>
      <c r="H669" s="118"/>
      <c r="I669" s="18"/>
      <c r="J669" s="18"/>
      <c r="K669" s="118"/>
      <c r="L669" s="151"/>
      <c r="M669" s="151"/>
      <c r="N669" s="119"/>
      <c r="O669" s="120"/>
      <c r="P669" s="119"/>
      <c r="Q669" s="15"/>
      <c r="R669" s="15"/>
      <c r="S669" s="15"/>
      <c r="T669" s="15"/>
      <c r="U669" s="15"/>
      <c r="V669" s="119"/>
      <c r="W669" s="127"/>
      <c r="X669" s="127"/>
      <c r="Y669" s="127"/>
      <c r="Z669" s="127"/>
      <c r="AA669" s="127"/>
      <c r="AB669" s="127"/>
      <c r="AC669" s="127"/>
      <c r="AD669" s="127"/>
      <c r="AE669" s="126"/>
      <c r="AF669" s="10"/>
      <c r="AG669" s="124"/>
      <c r="AH669" s="124"/>
      <c r="AI669" s="124"/>
      <c r="AJ669" s="124"/>
      <c r="AO669" s="124"/>
      <c r="BR669" s="124"/>
      <c r="BS669" s="125"/>
      <c r="BT669" s="125"/>
      <c r="BX669" s="124"/>
      <c r="BY669" s="125"/>
      <c r="BZ669" s="125"/>
      <c r="CO669" s="136"/>
      <c r="CP669" s="137"/>
    </row>
    <row r="670" spans="1:94" s="123" customFormat="1" x14ac:dyDescent="0.25">
      <c r="A670" s="118"/>
      <c r="B670" s="118"/>
      <c r="C670" s="118"/>
      <c r="D670" s="118"/>
      <c r="E670" s="118"/>
      <c r="F670" s="118"/>
      <c r="G670" s="118"/>
      <c r="H670" s="118"/>
      <c r="I670" s="18"/>
      <c r="J670" s="18"/>
      <c r="K670" s="118"/>
      <c r="L670" s="151"/>
      <c r="M670" s="151"/>
      <c r="N670" s="119"/>
      <c r="O670" s="120"/>
      <c r="P670" s="119"/>
      <c r="Q670" s="15"/>
      <c r="R670" s="15"/>
      <c r="S670" s="15"/>
      <c r="T670" s="15"/>
      <c r="U670" s="15"/>
      <c r="V670" s="119"/>
      <c r="W670" s="127"/>
      <c r="X670" s="127"/>
      <c r="Y670" s="127"/>
      <c r="Z670" s="127"/>
      <c r="AA670" s="127"/>
      <c r="AB670" s="127"/>
      <c r="AC670" s="127"/>
      <c r="AD670" s="127"/>
      <c r="AE670" s="126"/>
      <c r="AF670" s="10"/>
      <c r="AG670" s="124"/>
      <c r="AH670" s="124"/>
      <c r="AI670" s="124"/>
      <c r="AJ670" s="124"/>
      <c r="AO670" s="124"/>
      <c r="BR670" s="124"/>
      <c r="BS670" s="125"/>
      <c r="BT670" s="125"/>
      <c r="BX670" s="124"/>
      <c r="BY670" s="125"/>
      <c r="BZ670" s="125"/>
      <c r="CO670" s="136"/>
      <c r="CP670" s="137"/>
    </row>
    <row r="671" spans="1:94" s="123" customFormat="1" x14ac:dyDescent="0.25">
      <c r="A671" s="118"/>
      <c r="B671" s="118"/>
      <c r="C671" s="118"/>
      <c r="D671" s="118"/>
      <c r="E671" s="118"/>
      <c r="F671" s="118"/>
      <c r="G671" s="118"/>
      <c r="H671" s="118"/>
      <c r="I671" s="18"/>
      <c r="J671" s="18"/>
      <c r="K671" s="118"/>
      <c r="L671" s="151"/>
      <c r="M671" s="151"/>
      <c r="N671" s="119"/>
      <c r="O671" s="120"/>
      <c r="P671" s="119"/>
      <c r="Q671" s="15"/>
      <c r="R671" s="15"/>
      <c r="S671" s="15"/>
      <c r="T671" s="15"/>
      <c r="U671" s="15"/>
      <c r="V671" s="119"/>
      <c r="W671" s="127"/>
      <c r="X671" s="127"/>
      <c r="Y671" s="127"/>
      <c r="Z671" s="127"/>
      <c r="AA671" s="127"/>
      <c r="AB671" s="127"/>
      <c r="AC671" s="127"/>
      <c r="AD671" s="127"/>
      <c r="AE671" s="126"/>
      <c r="AF671" s="10"/>
      <c r="AG671" s="124"/>
      <c r="AH671" s="124"/>
      <c r="AI671" s="124"/>
      <c r="AJ671" s="124"/>
      <c r="AO671" s="124"/>
      <c r="BR671" s="124"/>
      <c r="BS671" s="125"/>
      <c r="BT671" s="125"/>
      <c r="BX671" s="124"/>
      <c r="BY671" s="125"/>
      <c r="BZ671" s="125"/>
      <c r="CO671" s="136"/>
      <c r="CP671" s="137"/>
    </row>
    <row r="672" spans="1:94" s="123" customFormat="1" x14ac:dyDescent="0.25">
      <c r="A672" s="118"/>
      <c r="B672" s="118"/>
      <c r="C672" s="118"/>
      <c r="D672" s="118"/>
      <c r="E672" s="118"/>
      <c r="F672" s="118"/>
      <c r="G672" s="118"/>
      <c r="H672" s="118"/>
      <c r="I672" s="18"/>
      <c r="J672" s="18"/>
      <c r="K672" s="118"/>
      <c r="L672" s="151"/>
      <c r="M672" s="151"/>
      <c r="N672" s="119"/>
      <c r="O672" s="120"/>
      <c r="P672" s="119"/>
      <c r="Q672" s="15"/>
      <c r="R672" s="15"/>
      <c r="S672" s="15"/>
      <c r="T672" s="15"/>
      <c r="U672" s="15"/>
      <c r="V672" s="119"/>
      <c r="W672" s="127"/>
      <c r="X672" s="127"/>
      <c r="Y672" s="127"/>
      <c r="Z672" s="127"/>
      <c r="AA672" s="127"/>
      <c r="AB672" s="127"/>
      <c r="AC672" s="127"/>
      <c r="AD672" s="127"/>
      <c r="AE672" s="126"/>
      <c r="AF672" s="10"/>
      <c r="AG672" s="124"/>
      <c r="AH672" s="124"/>
      <c r="AI672" s="124"/>
      <c r="AJ672" s="124"/>
      <c r="AO672" s="124"/>
      <c r="BR672" s="124"/>
      <c r="BS672" s="125"/>
      <c r="BT672" s="125"/>
      <c r="BX672" s="124"/>
      <c r="BY672" s="125"/>
      <c r="BZ672" s="125"/>
      <c r="CO672" s="136"/>
      <c r="CP672" s="137"/>
    </row>
    <row r="673" spans="1:94" s="123" customFormat="1" x14ac:dyDescent="0.25">
      <c r="A673" s="118"/>
      <c r="B673" s="118"/>
      <c r="C673" s="118"/>
      <c r="D673" s="118"/>
      <c r="E673" s="118"/>
      <c r="F673" s="118"/>
      <c r="G673" s="118"/>
      <c r="H673" s="118"/>
      <c r="I673" s="18"/>
      <c r="J673" s="18"/>
      <c r="K673" s="118"/>
      <c r="L673" s="151"/>
      <c r="M673" s="151"/>
      <c r="N673" s="119"/>
      <c r="O673" s="120"/>
      <c r="P673" s="119"/>
      <c r="Q673" s="15"/>
      <c r="R673" s="15"/>
      <c r="S673" s="15"/>
      <c r="T673" s="15"/>
      <c r="U673" s="15"/>
      <c r="V673" s="119"/>
      <c r="W673" s="127"/>
      <c r="X673" s="127"/>
      <c r="Y673" s="127"/>
      <c r="Z673" s="127"/>
      <c r="AA673" s="127"/>
      <c r="AB673" s="127"/>
      <c r="AC673" s="127"/>
      <c r="AD673" s="127"/>
      <c r="AE673" s="126"/>
      <c r="AF673" s="10"/>
      <c r="AG673" s="124"/>
      <c r="AH673" s="124"/>
      <c r="AI673" s="124"/>
      <c r="AJ673" s="124"/>
      <c r="AO673" s="124"/>
      <c r="BR673" s="124"/>
      <c r="BS673" s="125"/>
      <c r="BT673" s="125"/>
      <c r="BX673" s="124"/>
      <c r="BY673" s="125"/>
      <c r="BZ673" s="125"/>
      <c r="CO673" s="136"/>
      <c r="CP673" s="137"/>
    </row>
    <row r="674" spans="1:94" s="123" customFormat="1" x14ac:dyDescent="0.25">
      <c r="A674" s="118"/>
      <c r="B674" s="118"/>
      <c r="C674" s="118"/>
      <c r="D674" s="118"/>
      <c r="E674" s="118"/>
      <c r="F674" s="118"/>
      <c r="G674" s="118"/>
      <c r="H674" s="118"/>
      <c r="I674" s="18"/>
      <c r="J674" s="18"/>
      <c r="K674" s="118"/>
      <c r="L674" s="151"/>
      <c r="M674" s="151"/>
      <c r="N674" s="119"/>
      <c r="O674" s="120"/>
      <c r="P674" s="119"/>
      <c r="Q674" s="15"/>
      <c r="R674" s="15"/>
      <c r="S674" s="15"/>
      <c r="T674" s="15"/>
      <c r="U674" s="15"/>
      <c r="V674" s="119"/>
      <c r="W674" s="127"/>
      <c r="X674" s="127"/>
      <c r="Y674" s="127"/>
      <c r="Z674" s="127"/>
      <c r="AA674" s="127"/>
      <c r="AB674" s="127"/>
      <c r="AC674" s="127"/>
      <c r="AD674" s="127"/>
      <c r="AE674" s="126"/>
      <c r="AF674" s="10"/>
      <c r="AG674" s="124"/>
      <c r="AH674" s="124"/>
      <c r="AI674" s="124"/>
      <c r="AJ674" s="124"/>
      <c r="AO674" s="124"/>
      <c r="BR674" s="124"/>
      <c r="BS674" s="125"/>
      <c r="BT674" s="125"/>
      <c r="BX674" s="124"/>
      <c r="BY674" s="125"/>
      <c r="BZ674" s="125"/>
      <c r="CO674" s="136"/>
      <c r="CP674" s="137"/>
    </row>
    <row r="675" spans="1:94" s="123" customFormat="1" x14ac:dyDescent="0.25">
      <c r="A675" s="128"/>
      <c r="B675" s="128"/>
      <c r="C675" s="79"/>
      <c r="D675" s="79"/>
      <c r="E675" s="128"/>
      <c r="F675" s="129"/>
      <c r="G675" s="128"/>
      <c r="H675" s="129"/>
      <c r="I675" s="127"/>
      <c r="J675" s="127"/>
      <c r="K675" s="128"/>
      <c r="L675" s="152"/>
      <c r="M675" s="153"/>
      <c r="N675" s="131"/>
      <c r="O675" s="80"/>
      <c r="P675" s="131"/>
      <c r="Q675" s="130"/>
      <c r="R675" s="130"/>
      <c r="S675" s="130"/>
      <c r="T675" s="130"/>
      <c r="U675" s="130"/>
      <c r="V675" s="131"/>
      <c r="W675" s="127"/>
      <c r="X675" s="127"/>
      <c r="Y675" s="127"/>
      <c r="Z675" s="127"/>
      <c r="AA675" s="127"/>
      <c r="AB675" s="127"/>
      <c r="AC675" s="127"/>
      <c r="AD675" s="127"/>
      <c r="AE675" s="126"/>
      <c r="AF675" s="10"/>
      <c r="AG675" s="124"/>
      <c r="AH675" s="124"/>
      <c r="AI675" s="124"/>
      <c r="AJ675" s="124"/>
      <c r="AO675" s="124"/>
      <c r="BR675" s="124"/>
      <c r="BS675" s="125"/>
      <c r="BT675" s="125"/>
      <c r="BX675" s="124"/>
      <c r="BY675" s="125"/>
      <c r="BZ675" s="125"/>
      <c r="CO675" s="136"/>
      <c r="CP675" s="137"/>
    </row>
    <row r="676" spans="1:94" s="123" customFormat="1" x14ac:dyDescent="0.25">
      <c r="A676" s="128"/>
      <c r="B676" s="128"/>
      <c r="C676" s="79"/>
      <c r="D676" s="79"/>
      <c r="E676" s="128"/>
      <c r="F676" s="129"/>
      <c r="G676" s="128"/>
      <c r="H676" s="129"/>
      <c r="I676" s="127"/>
      <c r="J676" s="127"/>
      <c r="K676" s="128"/>
      <c r="L676" s="152"/>
      <c r="M676" s="153"/>
      <c r="N676" s="131"/>
      <c r="O676" s="80"/>
      <c r="P676" s="131"/>
      <c r="Q676" s="130"/>
      <c r="R676" s="130"/>
      <c r="S676" s="130"/>
      <c r="T676" s="130"/>
      <c r="U676" s="130"/>
      <c r="V676" s="131"/>
      <c r="W676" s="127"/>
      <c r="X676" s="127"/>
      <c r="Y676" s="127"/>
      <c r="Z676" s="127"/>
      <c r="AA676" s="127"/>
      <c r="AB676" s="127"/>
      <c r="AC676" s="127"/>
      <c r="AD676" s="127"/>
      <c r="AE676" s="126"/>
      <c r="AF676" s="10"/>
      <c r="AG676" s="124"/>
      <c r="AH676" s="124"/>
      <c r="AI676" s="124"/>
      <c r="AJ676" s="124"/>
      <c r="AO676" s="124"/>
      <c r="BR676" s="124"/>
      <c r="BS676" s="125"/>
      <c r="BT676" s="125"/>
      <c r="BX676" s="124"/>
      <c r="BY676" s="125"/>
      <c r="BZ676" s="125"/>
      <c r="CO676" s="136"/>
      <c r="CP676" s="137"/>
    </row>
    <row r="677" spans="1:94" s="123" customFormat="1" x14ac:dyDescent="0.25">
      <c r="A677" s="128"/>
      <c r="B677" s="128"/>
      <c r="C677" s="79"/>
      <c r="D677" s="79"/>
      <c r="E677" s="128"/>
      <c r="F677" s="129"/>
      <c r="G677" s="128"/>
      <c r="H677" s="129"/>
      <c r="I677" s="127"/>
      <c r="J677" s="127"/>
      <c r="K677" s="128"/>
      <c r="L677" s="152"/>
      <c r="M677" s="153"/>
      <c r="N677" s="131"/>
      <c r="O677" s="80"/>
      <c r="P677" s="131"/>
      <c r="Q677" s="130"/>
      <c r="R677" s="130"/>
      <c r="S677" s="130"/>
      <c r="T677" s="130"/>
      <c r="U677" s="130"/>
      <c r="V677" s="131"/>
      <c r="W677" s="127"/>
      <c r="X677" s="127"/>
      <c r="Y677" s="127"/>
      <c r="Z677" s="127"/>
      <c r="AA677" s="127"/>
      <c r="AB677" s="127"/>
      <c r="AC677" s="127"/>
      <c r="AD677" s="127"/>
      <c r="AE677" s="126"/>
      <c r="AF677" s="10"/>
      <c r="AG677" s="124"/>
      <c r="AH677" s="124"/>
      <c r="AI677" s="124"/>
      <c r="AJ677" s="124"/>
      <c r="AO677" s="124"/>
      <c r="BR677" s="124"/>
      <c r="BS677" s="125"/>
      <c r="BT677" s="125"/>
      <c r="BX677" s="124"/>
      <c r="BY677" s="125"/>
      <c r="BZ677" s="125"/>
      <c r="CO677" s="136"/>
      <c r="CP677" s="137"/>
    </row>
    <row r="678" spans="1:94" s="123" customFormat="1" x14ac:dyDescent="0.25">
      <c r="A678" s="128"/>
      <c r="B678" s="128"/>
      <c r="C678" s="79"/>
      <c r="D678" s="79"/>
      <c r="E678" s="128"/>
      <c r="F678" s="129"/>
      <c r="G678" s="128"/>
      <c r="H678" s="129"/>
      <c r="I678" s="127"/>
      <c r="J678" s="127"/>
      <c r="K678" s="128"/>
      <c r="L678" s="152"/>
      <c r="M678" s="153"/>
      <c r="N678" s="131"/>
      <c r="O678" s="80"/>
      <c r="P678" s="131"/>
      <c r="Q678" s="130"/>
      <c r="R678" s="130"/>
      <c r="S678" s="130"/>
      <c r="T678" s="130"/>
      <c r="U678" s="130"/>
      <c r="V678" s="131"/>
      <c r="W678" s="127"/>
      <c r="X678" s="127"/>
      <c r="Y678" s="127"/>
      <c r="Z678" s="127"/>
      <c r="AA678" s="127"/>
      <c r="AB678" s="127"/>
      <c r="AC678" s="127"/>
      <c r="AD678" s="127"/>
      <c r="AE678" s="126"/>
      <c r="AF678" s="10"/>
      <c r="AG678" s="124"/>
      <c r="AH678" s="124"/>
      <c r="AI678" s="124"/>
      <c r="AJ678" s="124"/>
      <c r="AO678" s="124"/>
      <c r="BR678" s="124"/>
      <c r="BS678" s="125"/>
      <c r="BT678" s="125"/>
      <c r="BX678" s="124"/>
      <c r="BY678" s="125"/>
      <c r="BZ678" s="125"/>
      <c r="CO678" s="136"/>
      <c r="CP678" s="137"/>
    </row>
    <row r="679" spans="1:94" s="123" customFormat="1" x14ac:dyDescent="0.25">
      <c r="A679" s="128"/>
      <c r="B679" s="128"/>
      <c r="C679" s="79"/>
      <c r="D679" s="79"/>
      <c r="E679" s="128"/>
      <c r="F679" s="129"/>
      <c r="G679" s="128"/>
      <c r="H679" s="129"/>
      <c r="I679" s="127"/>
      <c r="J679" s="127"/>
      <c r="K679" s="128"/>
      <c r="L679" s="152"/>
      <c r="M679" s="153"/>
      <c r="N679" s="131"/>
      <c r="O679" s="80"/>
      <c r="P679" s="131"/>
      <c r="Q679" s="130"/>
      <c r="R679" s="130"/>
      <c r="S679" s="130"/>
      <c r="T679" s="130"/>
      <c r="U679" s="130"/>
      <c r="V679" s="131"/>
      <c r="W679" s="127"/>
      <c r="X679" s="127"/>
      <c r="Y679" s="127"/>
      <c r="Z679" s="127"/>
      <c r="AA679" s="127"/>
      <c r="AB679" s="127"/>
      <c r="AC679" s="127"/>
      <c r="AD679" s="127"/>
      <c r="AE679" s="126"/>
      <c r="AF679" s="10"/>
      <c r="AG679" s="124"/>
      <c r="AH679" s="124"/>
      <c r="AI679" s="124"/>
      <c r="AJ679" s="124"/>
      <c r="AO679" s="124"/>
      <c r="BR679" s="124"/>
      <c r="BS679" s="125"/>
      <c r="BT679" s="125"/>
      <c r="BX679" s="124"/>
      <c r="BY679" s="125"/>
      <c r="BZ679" s="125"/>
      <c r="CO679" s="136"/>
      <c r="CP679" s="137"/>
    </row>
    <row r="680" spans="1:94" s="123" customFormat="1" x14ac:dyDescent="0.25">
      <c r="A680" s="128"/>
      <c r="B680" s="128"/>
      <c r="C680" s="79"/>
      <c r="D680" s="79"/>
      <c r="E680" s="128"/>
      <c r="F680" s="129"/>
      <c r="G680" s="128"/>
      <c r="H680" s="129"/>
      <c r="I680" s="127"/>
      <c r="J680" s="127"/>
      <c r="K680" s="128"/>
      <c r="L680" s="152"/>
      <c r="M680" s="153"/>
      <c r="N680" s="131"/>
      <c r="O680" s="80"/>
      <c r="P680" s="131"/>
      <c r="Q680" s="130"/>
      <c r="R680" s="130"/>
      <c r="S680" s="130"/>
      <c r="T680" s="130"/>
      <c r="U680" s="130"/>
      <c r="V680" s="131"/>
      <c r="W680" s="127"/>
      <c r="X680" s="127"/>
      <c r="Y680" s="127"/>
      <c r="Z680" s="127"/>
      <c r="AA680" s="127"/>
      <c r="AB680" s="127"/>
      <c r="AC680" s="127"/>
      <c r="AD680" s="127"/>
      <c r="AE680" s="126"/>
      <c r="AF680" s="10"/>
      <c r="AG680" s="124"/>
      <c r="AH680" s="124"/>
      <c r="AI680" s="124"/>
      <c r="AJ680" s="124"/>
      <c r="AO680" s="124"/>
      <c r="BR680" s="124"/>
      <c r="BS680" s="125"/>
      <c r="BT680" s="125"/>
      <c r="BX680" s="124"/>
      <c r="BY680" s="125"/>
      <c r="BZ680" s="125"/>
      <c r="CO680" s="136"/>
      <c r="CP680" s="137"/>
    </row>
    <row r="681" spans="1:94" s="123" customFormat="1" x14ac:dyDescent="0.25">
      <c r="A681" s="128"/>
      <c r="B681" s="128"/>
      <c r="C681" s="79"/>
      <c r="D681" s="79"/>
      <c r="E681" s="128"/>
      <c r="F681" s="129"/>
      <c r="G681" s="128"/>
      <c r="H681" s="129"/>
      <c r="I681" s="127"/>
      <c r="J681" s="127"/>
      <c r="K681" s="128"/>
      <c r="L681" s="152"/>
      <c r="M681" s="153"/>
      <c r="N681" s="131"/>
      <c r="O681" s="80"/>
      <c r="P681" s="131"/>
      <c r="Q681" s="130"/>
      <c r="R681" s="130"/>
      <c r="S681" s="130"/>
      <c r="T681" s="130"/>
      <c r="U681" s="130"/>
      <c r="V681" s="131"/>
      <c r="W681" s="127"/>
      <c r="X681" s="127"/>
      <c r="Y681" s="127"/>
      <c r="Z681" s="127"/>
      <c r="AA681" s="127"/>
      <c r="AB681" s="127"/>
      <c r="AC681" s="127"/>
      <c r="AD681" s="127"/>
      <c r="AE681" s="126"/>
      <c r="AF681" s="10"/>
      <c r="AG681" s="124"/>
      <c r="AH681" s="124"/>
      <c r="AI681" s="124"/>
      <c r="AJ681" s="124"/>
      <c r="AO681" s="124"/>
      <c r="BR681" s="124"/>
      <c r="BS681" s="125"/>
      <c r="BT681" s="125"/>
      <c r="BX681" s="124"/>
      <c r="BY681" s="125"/>
      <c r="BZ681" s="125"/>
      <c r="CO681" s="136"/>
      <c r="CP681" s="137"/>
    </row>
    <row r="682" spans="1:94" s="123" customFormat="1" x14ac:dyDescent="0.25">
      <c r="A682" s="128"/>
      <c r="B682" s="128"/>
      <c r="C682" s="79"/>
      <c r="D682" s="79"/>
      <c r="E682" s="128"/>
      <c r="F682" s="129"/>
      <c r="G682" s="128"/>
      <c r="H682" s="129"/>
      <c r="I682" s="127"/>
      <c r="J682" s="127"/>
      <c r="K682" s="128"/>
      <c r="L682" s="152"/>
      <c r="M682" s="153"/>
      <c r="N682" s="131"/>
      <c r="O682" s="80"/>
      <c r="P682" s="131"/>
      <c r="Q682" s="130"/>
      <c r="R682" s="130"/>
      <c r="S682" s="130"/>
      <c r="T682" s="130"/>
      <c r="U682" s="130"/>
      <c r="V682" s="131"/>
      <c r="W682" s="127"/>
      <c r="X682" s="127"/>
      <c r="Y682" s="127"/>
      <c r="Z682" s="127"/>
      <c r="AA682" s="127"/>
      <c r="AB682" s="127"/>
      <c r="AC682" s="127"/>
      <c r="AD682" s="127"/>
      <c r="AE682" s="126"/>
      <c r="AF682" s="10"/>
      <c r="AG682" s="124"/>
      <c r="AH682" s="124"/>
      <c r="AI682" s="124"/>
      <c r="AJ682" s="124"/>
      <c r="AO682" s="124"/>
      <c r="BR682" s="124"/>
      <c r="BS682" s="125"/>
      <c r="BT682" s="125"/>
      <c r="BX682" s="124"/>
      <c r="BY682" s="125"/>
      <c r="BZ682" s="125"/>
      <c r="CO682" s="136"/>
      <c r="CP682" s="137"/>
    </row>
    <row r="683" spans="1:94" s="123" customFormat="1" x14ac:dyDescent="0.25">
      <c r="A683" s="128"/>
      <c r="B683" s="128"/>
      <c r="C683" s="79"/>
      <c r="D683" s="79"/>
      <c r="E683" s="128"/>
      <c r="F683" s="129"/>
      <c r="G683" s="128"/>
      <c r="H683" s="129"/>
      <c r="I683" s="127"/>
      <c r="J683" s="127"/>
      <c r="K683" s="128"/>
      <c r="L683" s="152"/>
      <c r="M683" s="153"/>
      <c r="N683" s="131"/>
      <c r="O683" s="80"/>
      <c r="P683" s="131"/>
      <c r="Q683" s="130"/>
      <c r="R683" s="130"/>
      <c r="S683" s="130"/>
      <c r="T683" s="130"/>
      <c r="U683" s="130"/>
      <c r="V683" s="131"/>
      <c r="W683" s="127"/>
      <c r="X683" s="127"/>
      <c r="Y683" s="127"/>
      <c r="Z683" s="127"/>
      <c r="AA683" s="127"/>
      <c r="AB683" s="127"/>
      <c r="AC683" s="127"/>
      <c r="AD683" s="127"/>
      <c r="AE683" s="126"/>
      <c r="AF683" s="10"/>
      <c r="AG683" s="124"/>
      <c r="AH683" s="124"/>
      <c r="AI683" s="124"/>
      <c r="AJ683" s="124"/>
      <c r="AO683" s="124"/>
      <c r="BR683" s="124"/>
      <c r="BS683" s="125"/>
      <c r="BT683" s="125"/>
      <c r="BX683" s="124"/>
      <c r="BY683" s="125"/>
      <c r="BZ683" s="125"/>
      <c r="CO683" s="136"/>
      <c r="CP683" s="137"/>
    </row>
    <row r="684" spans="1:94" s="123" customFormat="1" x14ac:dyDescent="0.25">
      <c r="A684" s="128"/>
      <c r="B684" s="128"/>
      <c r="C684" s="79"/>
      <c r="D684" s="79"/>
      <c r="E684" s="128"/>
      <c r="F684" s="129"/>
      <c r="G684" s="128"/>
      <c r="H684" s="129"/>
      <c r="I684" s="127"/>
      <c r="J684" s="127"/>
      <c r="K684" s="128"/>
      <c r="L684" s="152"/>
      <c r="M684" s="153"/>
      <c r="N684" s="131"/>
      <c r="O684" s="80"/>
      <c r="P684" s="131"/>
      <c r="Q684" s="130"/>
      <c r="R684" s="130"/>
      <c r="S684" s="130"/>
      <c r="T684" s="130"/>
      <c r="U684" s="130"/>
      <c r="V684" s="131"/>
      <c r="W684" s="127"/>
      <c r="X684" s="127"/>
      <c r="Y684" s="127"/>
      <c r="Z684" s="127"/>
      <c r="AA684" s="127"/>
      <c r="AB684" s="127"/>
      <c r="AC684" s="127"/>
      <c r="AD684" s="127"/>
      <c r="AE684" s="126"/>
      <c r="AF684" s="10"/>
      <c r="AG684" s="124"/>
      <c r="AH684" s="124"/>
      <c r="AI684" s="124"/>
      <c r="AJ684" s="124"/>
      <c r="AO684" s="124"/>
      <c r="BR684" s="124"/>
      <c r="BS684" s="125"/>
      <c r="BT684" s="125"/>
      <c r="BX684" s="124"/>
      <c r="BY684" s="125"/>
      <c r="BZ684" s="125"/>
      <c r="CO684" s="136"/>
      <c r="CP684" s="137"/>
    </row>
    <row r="685" spans="1:94" s="123" customFormat="1" x14ac:dyDescent="0.25">
      <c r="A685" s="128"/>
      <c r="B685" s="128"/>
      <c r="C685" s="79"/>
      <c r="D685" s="79"/>
      <c r="E685" s="128"/>
      <c r="F685" s="129"/>
      <c r="G685" s="128"/>
      <c r="H685" s="129"/>
      <c r="I685" s="127"/>
      <c r="J685" s="127"/>
      <c r="K685" s="128"/>
      <c r="L685" s="152"/>
      <c r="M685" s="153"/>
      <c r="N685" s="131"/>
      <c r="O685" s="80"/>
      <c r="P685" s="131"/>
      <c r="Q685" s="130"/>
      <c r="R685" s="130"/>
      <c r="S685" s="130"/>
      <c r="T685" s="130"/>
      <c r="U685" s="130"/>
      <c r="V685" s="131"/>
      <c r="W685" s="127"/>
      <c r="X685" s="127"/>
      <c r="Y685" s="127"/>
      <c r="Z685" s="127"/>
      <c r="AA685" s="127"/>
      <c r="AB685" s="127"/>
      <c r="AC685" s="127"/>
      <c r="AD685" s="127"/>
      <c r="AE685" s="126"/>
      <c r="AF685" s="10"/>
      <c r="AG685" s="124"/>
      <c r="AH685" s="124"/>
      <c r="AI685" s="124"/>
      <c r="AJ685" s="124"/>
      <c r="AO685" s="124"/>
      <c r="BR685" s="124"/>
      <c r="BS685" s="125"/>
      <c r="BT685" s="125"/>
      <c r="BX685" s="124"/>
      <c r="BY685" s="125"/>
      <c r="BZ685" s="125"/>
      <c r="CO685" s="136"/>
      <c r="CP685" s="137"/>
    </row>
    <row r="686" spans="1:94" s="123" customFormat="1" x14ac:dyDescent="0.25">
      <c r="A686" s="128"/>
      <c r="B686" s="128"/>
      <c r="C686" s="79"/>
      <c r="D686" s="79"/>
      <c r="E686" s="128"/>
      <c r="F686" s="129"/>
      <c r="G686" s="128"/>
      <c r="H686" s="129"/>
      <c r="I686" s="127"/>
      <c r="J686" s="127"/>
      <c r="K686" s="128"/>
      <c r="L686" s="152"/>
      <c r="M686" s="153"/>
      <c r="N686" s="131"/>
      <c r="O686" s="80"/>
      <c r="P686" s="131"/>
      <c r="Q686" s="130"/>
      <c r="R686" s="130"/>
      <c r="S686" s="130"/>
      <c r="T686" s="130"/>
      <c r="U686" s="130"/>
      <c r="V686" s="131"/>
      <c r="W686" s="127"/>
      <c r="X686" s="127"/>
      <c r="Y686" s="127"/>
      <c r="Z686" s="127"/>
      <c r="AA686" s="127"/>
      <c r="AB686" s="127"/>
      <c r="AC686" s="127"/>
      <c r="AD686" s="127"/>
      <c r="AE686" s="126"/>
      <c r="AF686" s="10"/>
      <c r="AG686" s="124"/>
      <c r="AH686" s="124"/>
      <c r="AI686" s="124"/>
      <c r="AJ686" s="124"/>
      <c r="AO686" s="124"/>
      <c r="BR686" s="124"/>
      <c r="BS686" s="125"/>
      <c r="BT686" s="125"/>
      <c r="BX686" s="124"/>
      <c r="BY686" s="125"/>
      <c r="BZ686" s="125"/>
      <c r="CO686" s="136"/>
      <c r="CP686" s="137"/>
    </row>
    <row r="687" spans="1:94" s="123" customFormat="1" x14ac:dyDescent="0.25">
      <c r="A687" s="128"/>
      <c r="B687" s="128"/>
      <c r="C687" s="79"/>
      <c r="D687" s="79"/>
      <c r="E687" s="128"/>
      <c r="F687" s="129"/>
      <c r="G687" s="128"/>
      <c r="H687" s="129"/>
      <c r="I687" s="127"/>
      <c r="J687" s="127"/>
      <c r="K687" s="128"/>
      <c r="L687" s="152"/>
      <c r="M687" s="153"/>
      <c r="N687" s="131"/>
      <c r="O687" s="80"/>
      <c r="P687" s="131"/>
      <c r="Q687" s="130"/>
      <c r="R687" s="130"/>
      <c r="S687" s="130"/>
      <c r="T687" s="130"/>
      <c r="U687" s="130"/>
      <c r="V687" s="131"/>
      <c r="W687" s="127"/>
      <c r="X687" s="127"/>
      <c r="Y687" s="127"/>
      <c r="Z687" s="127"/>
      <c r="AA687" s="127"/>
      <c r="AB687" s="127"/>
      <c r="AC687" s="127"/>
      <c r="AD687" s="127"/>
      <c r="AE687" s="126"/>
      <c r="AF687" s="10"/>
      <c r="AG687" s="124"/>
      <c r="AH687" s="124"/>
      <c r="AI687" s="124"/>
      <c r="AJ687" s="124"/>
      <c r="AO687" s="124"/>
      <c r="BR687" s="124"/>
      <c r="BS687" s="125"/>
      <c r="BT687" s="125"/>
      <c r="BX687" s="124"/>
      <c r="BY687" s="125"/>
      <c r="BZ687" s="125"/>
      <c r="CO687" s="136"/>
      <c r="CP687" s="137"/>
    </row>
    <row r="688" spans="1:94" s="123" customFormat="1" x14ac:dyDescent="0.25">
      <c r="A688" s="128"/>
      <c r="B688" s="128"/>
      <c r="C688" s="79"/>
      <c r="D688" s="79"/>
      <c r="E688" s="128"/>
      <c r="F688" s="129"/>
      <c r="G688" s="128"/>
      <c r="H688" s="129"/>
      <c r="I688" s="127"/>
      <c r="J688" s="127"/>
      <c r="K688" s="128"/>
      <c r="L688" s="152"/>
      <c r="M688" s="153"/>
      <c r="N688" s="131"/>
      <c r="O688" s="80"/>
      <c r="P688" s="131"/>
      <c r="Q688" s="130"/>
      <c r="R688" s="130"/>
      <c r="S688" s="130"/>
      <c r="T688" s="130"/>
      <c r="U688" s="130"/>
      <c r="V688" s="131"/>
      <c r="W688" s="127"/>
      <c r="X688" s="127"/>
      <c r="Y688" s="127"/>
      <c r="Z688" s="127"/>
      <c r="AA688" s="127"/>
      <c r="AB688" s="127"/>
      <c r="AC688" s="127"/>
      <c r="AD688" s="127"/>
      <c r="AE688" s="126"/>
      <c r="AF688" s="10"/>
      <c r="AG688" s="124"/>
      <c r="AH688" s="124"/>
      <c r="AI688" s="124"/>
      <c r="AJ688" s="124"/>
      <c r="AO688" s="124"/>
      <c r="BR688" s="124"/>
      <c r="BS688" s="125"/>
      <c r="BT688" s="125"/>
      <c r="BX688" s="124"/>
      <c r="BY688" s="125"/>
      <c r="BZ688" s="125"/>
      <c r="CO688" s="136"/>
      <c r="CP688" s="137"/>
    </row>
    <row r="689" spans="1:94" s="123" customFormat="1" x14ac:dyDescent="0.25">
      <c r="A689" s="128"/>
      <c r="B689" s="128"/>
      <c r="C689" s="79"/>
      <c r="D689" s="79"/>
      <c r="E689" s="128"/>
      <c r="F689" s="129"/>
      <c r="G689" s="128"/>
      <c r="H689" s="129"/>
      <c r="I689" s="127"/>
      <c r="J689" s="127"/>
      <c r="K689" s="128"/>
      <c r="L689" s="152"/>
      <c r="M689" s="153"/>
      <c r="N689" s="131"/>
      <c r="O689" s="80"/>
      <c r="P689" s="131"/>
      <c r="Q689" s="130"/>
      <c r="R689" s="130"/>
      <c r="S689" s="130"/>
      <c r="T689" s="130"/>
      <c r="U689" s="130"/>
      <c r="V689" s="131"/>
      <c r="W689" s="127"/>
      <c r="X689" s="127"/>
      <c r="Y689" s="127"/>
      <c r="Z689" s="127"/>
      <c r="AA689" s="127"/>
      <c r="AB689" s="127"/>
      <c r="AC689" s="127"/>
      <c r="AD689" s="127"/>
      <c r="AE689" s="126"/>
      <c r="AF689" s="10"/>
      <c r="AG689" s="124"/>
      <c r="AH689" s="124"/>
      <c r="AI689" s="124"/>
      <c r="AJ689" s="124"/>
      <c r="AO689" s="124"/>
      <c r="BR689" s="124"/>
      <c r="BS689" s="125"/>
      <c r="BT689" s="125"/>
      <c r="BX689" s="124"/>
      <c r="BY689" s="125"/>
      <c r="BZ689" s="125"/>
      <c r="CO689" s="136"/>
      <c r="CP689" s="137"/>
    </row>
    <row r="690" spans="1:94" s="123" customFormat="1" x14ac:dyDescent="0.25">
      <c r="A690" s="128"/>
      <c r="B690" s="128"/>
      <c r="C690" s="79"/>
      <c r="D690" s="79"/>
      <c r="E690" s="128"/>
      <c r="F690" s="129"/>
      <c r="G690" s="128"/>
      <c r="H690" s="129"/>
      <c r="I690" s="127"/>
      <c r="J690" s="127"/>
      <c r="K690" s="128"/>
      <c r="L690" s="152"/>
      <c r="M690" s="153"/>
      <c r="N690" s="131"/>
      <c r="O690" s="80"/>
      <c r="P690" s="131"/>
      <c r="Q690" s="130"/>
      <c r="R690" s="130"/>
      <c r="S690" s="130"/>
      <c r="T690" s="130"/>
      <c r="U690" s="130"/>
      <c r="V690" s="131"/>
      <c r="W690" s="127"/>
      <c r="X690" s="127"/>
      <c r="Y690" s="127"/>
      <c r="Z690" s="127"/>
      <c r="AA690" s="127"/>
      <c r="AB690" s="127"/>
      <c r="AC690" s="127"/>
      <c r="AD690" s="127"/>
      <c r="AE690" s="126"/>
      <c r="AF690" s="10"/>
      <c r="AG690" s="124"/>
      <c r="AH690" s="124"/>
      <c r="AI690" s="124"/>
      <c r="AJ690" s="124"/>
      <c r="AO690" s="124"/>
      <c r="BR690" s="124"/>
      <c r="BS690" s="125"/>
      <c r="BT690" s="125"/>
      <c r="BX690" s="124"/>
      <c r="BY690" s="125"/>
      <c r="BZ690" s="125"/>
      <c r="CO690" s="136"/>
      <c r="CP690" s="137"/>
    </row>
    <row r="691" spans="1:94" s="123" customFormat="1" x14ac:dyDescent="0.25">
      <c r="A691" s="128"/>
      <c r="B691" s="128"/>
      <c r="C691" s="79"/>
      <c r="D691" s="79"/>
      <c r="E691" s="128"/>
      <c r="F691" s="129"/>
      <c r="G691" s="128"/>
      <c r="H691" s="129"/>
      <c r="I691" s="127"/>
      <c r="J691" s="127"/>
      <c r="K691" s="128"/>
      <c r="L691" s="152"/>
      <c r="M691" s="153"/>
      <c r="N691" s="131"/>
      <c r="O691" s="80"/>
      <c r="P691" s="131"/>
      <c r="Q691" s="130"/>
      <c r="R691" s="130"/>
      <c r="S691" s="130"/>
      <c r="T691" s="130"/>
      <c r="U691" s="130"/>
      <c r="V691" s="131"/>
      <c r="W691" s="127"/>
      <c r="X691" s="127"/>
      <c r="Y691" s="127"/>
      <c r="Z691" s="127"/>
      <c r="AA691" s="127"/>
      <c r="AB691" s="127"/>
      <c r="AC691" s="127"/>
      <c r="AD691" s="127"/>
      <c r="AE691" s="126"/>
      <c r="AF691" s="10"/>
      <c r="AG691" s="124"/>
      <c r="AH691" s="124"/>
      <c r="AI691" s="124"/>
      <c r="AJ691" s="124"/>
      <c r="AO691" s="124"/>
      <c r="BR691" s="124"/>
      <c r="BS691" s="125"/>
      <c r="BT691" s="125"/>
      <c r="BX691" s="124"/>
      <c r="BY691" s="125"/>
      <c r="BZ691" s="125"/>
      <c r="CO691" s="136"/>
      <c r="CP691" s="137"/>
    </row>
    <row r="692" spans="1:94" s="123" customFormat="1" x14ac:dyDescent="0.25">
      <c r="A692" s="128"/>
      <c r="B692" s="128"/>
      <c r="C692" s="79"/>
      <c r="D692" s="79"/>
      <c r="E692" s="128"/>
      <c r="F692" s="129"/>
      <c r="G692" s="128"/>
      <c r="H692" s="129"/>
      <c r="I692" s="127"/>
      <c r="J692" s="127"/>
      <c r="K692" s="128"/>
      <c r="L692" s="152"/>
      <c r="M692" s="153"/>
      <c r="N692" s="131"/>
      <c r="O692" s="80"/>
      <c r="P692" s="131"/>
      <c r="Q692" s="130"/>
      <c r="R692" s="130"/>
      <c r="S692" s="130"/>
      <c r="T692" s="130"/>
      <c r="U692" s="130"/>
      <c r="V692" s="131"/>
      <c r="W692" s="127"/>
      <c r="X692" s="127"/>
      <c r="Y692" s="127"/>
      <c r="Z692" s="127"/>
      <c r="AA692" s="127"/>
      <c r="AB692" s="127"/>
      <c r="AC692" s="127"/>
      <c r="AD692" s="127"/>
      <c r="AE692" s="126"/>
      <c r="AF692" s="10"/>
      <c r="AG692" s="124"/>
      <c r="AH692" s="124"/>
      <c r="AI692" s="124"/>
      <c r="AJ692" s="124"/>
      <c r="AO692" s="124"/>
      <c r="BR692" s="124"/>
      <c r="BS692" s="125"/>
      <c r="BT692" s="125"/>
      <c r="BX692" s="124"/>
      <c r="BY692" s="125"/>
      <c r="BZ692" s="125"/>
      <c r="CO692" s="136"/>
      <c r="CP692" s="137"/>
    </row>
    <row r="693" spans="1:94" s="123" customFormat="1" x14ac:dyDescent="0.25">
      <c r="A693" s="128"/>
      <c r="B693" s="128"/>
      <c r="C693" s="79"/>
      <c r="D693" s="79"/>
      <c r="E693" s="128"/>
      <c r="F693" s="129"/>
      <c r="G693" s="128"/>
      <c r="H693" s="129"/>
      <c r="I693" s="127"/>
      <c r="J693" s="127"/>
      <c r="K693" s="128"/>
      <c r="L693" s="152"/>
      <c r="M693" s="153"/>
      <c r="N693" s="131"/>
      <c r="O693" s="80"/>
      <c r="P693" s="131"/>
      <c r="Q693" s="130"/>
      <c r="R693" s="130"/>
      <c r="S693" s="130"/>
      <c r="T693" s="130"/>
      <c r="U693" s="130"/>
      <c r="V693" s="131"/>
      <c r="W693" s="127"/>
      <c r="X693" s="127"/>
      <c r="Y693" s="127"/>
      <c r="Z693" s="127"/>
      <c r="AA693" s="127"/>
      <c r="AB693" s="127"/>
      <c r="AC693" s="127"/>
      <c r="AD693" s="127"/>
      <c r="AE693" s="126"/>
      <c r="AF693" s="10"/>
      <c r="AG693" s="124"/>
      <c r="AH693" s="124"/>
      <c r="AI693" s="124"/>
      <c r="AJ693" s="124"/>
      <c r="AO693" s="124"/>
      <c r="BR693" s="124"/>
      <c r="BS693" s="125"/>
      <c r="BT693" s="125"/>
      <c r="BX693" s="124"/>
      <c r="BY693" s="125"/>
      <c r="BZ693" s="125"/>
      <c r="CO693" s="136"/>
      <c r="CP693" s="137"/>
    </row>
    <row r="694" spans="1:94" s="123" customFormat="1" x14ac:dyDescent="0.25">
      <c r="A694" s="128"/>
      <c r="B694" s="128"/>
      <c r="C694" s="79"/>
      <c r="D694" s="79"/>
      <c r="E694" s="128"/>
      <c r="F694" s="129"/>
      <c r="G694" s="128"/>
      <c r="H694" s="129"/>
      <c r="I694" s="127"/>
      <c r="J694" s="127"/>
      <c r="K694" s="128"/>
      <c r="L694" s="152"/>
      <c r="M694" s="153"/>
      <c r="N694" s="131"/>
      <c r="O694" s="80"/>
      <c r="P694" s="131"/>
      <c r="Q694" s="130"/>
      <c r="R694" s="130"/>
      <c r="S694" s="130"/>
      <c r="T694" s="130"/>
      <c r="U694" s="130"/>
      <c r="V694" s="131"/>
      <c r="W694" s="127"/>
      <c r="X694" s="127"/>
      <c r="Y694" s="127"/>
      <c r="Z694" s="127"/>
      <c r="AA694" s="127"/>
      <c r="AB694" s="127"/>
      <c r="AC694" s="127"/>
      <c r="AD694" s="127"/>
      <c r="AE694" s="126"/>
      <c r="AF694" s="10"/>
      <c r="AG694" s="124"/>
      <c r="AH694" s="124"/>
      <c r="AI694" s="124"/>
      <c r="AJ694" s="124"/>
      <c r="AO694" s="124"/>
      <c r="BR694" s="124"/>
      <c r="BS694" s="125"/>
      <c r="BT694" s="125"/>
      <c r="BX694" s="124"/>
      <c r="BY694" s="125"/>
      <c r="BZ694" s="125"/>
      <c r="CO694" s="136"/>
      <c r="CP694" s="137"/>
    </row>
    <row r="695" spans="1:94" s="123" customFormat="1" x14ac:dyDescent="0.25">
      <c r="A695" s="128"/>
      <c r="B695" s="128"/>
      <c r="C695" s="79"/>
      <c r="D695" s="79"/>
      <c r="E695" s="128"/>
      <c r="F695" s="129"/>
      <c r="G695" s="128"/>
      <c r="H695" s="129"/>
      <c r="I695" s="127"/>
      <c r="J695" s="127"/>
      <c r="K695" s="128"/>
      <c r="L695" s="152"/>
      <c r="M695" s="153"/>
      <c r="N695" s="131"/>
      <c r="O695" s="80"/>
      <c r="P695" s="131"/>
      <c r="Q695" s="130"/>
      <c r="R695" s="130"/>
      <c r="S695" s="130"/>
      <c r="T695" s="130"/>
      <c r="U695" s="130"/>
      <c r="V695" s="131"/>
      <c r="W695" s="127"/>
      <c r="X695" s="127"/>
      <c r="Y695" s="127"/>
      <c r="Z695" s="127"/>
      <c r="AA695" s="127"/>
      <c r="AB695" s="127"/>
      <c r="AC695" s="127"/>
      <c r="AD695" s="127"/>
      <c r="AE695" s="126"/>
      <c r="AF695" s="10"/>
      <c r="AG695" s="124"/>
      <c r="AH695" s="124"/>
      <c r="AI695" s="124"/>
      <c r="AJ695" s="124"/>
      <c r="AO695" s="124"/>
      <c r="BR695" s="124"/>
      <c r="BS695" s="125"/>
      <c r="BT695" s="125"/>
      <c r="BX695" s="124"/>
      <c r="BY695" s="125"/>
      <c r="BZ695" s="125"/>
      <c r="CO695" s="136"/>
      <c r="CP695" s="137"/>
    </row>
    <row r="696" spans="1:94" s="123" customFormat="1" x14ac:dyDescent="0.25">
      <c r="A696" s="128"/>
      <c r="B696" s="128"/>
      <c r="C696" s="79"/>
      <c r="D696" s="79"/>
      <c r="E696" s="128"/>
      <c r="F696" s="129"/>
      <c r="G696" s="128"/>
      <c r="H696" s="129"/>
      <c r="I696" s="127"/>
      <c r="J696" s="127"/>
      <c r="K696" s="128"/>
      <c r="L696" s="152"/>
      <c r="M696" s="153"/>
      <c r="N696" s="131"/>
      <c r="O696" s="80"/>
      <c r="P696" s="131"/>
      <c r="Q696" s="130"/>
      <c r="R696" s="130"/>
      <c r="S696" s="130"/>
      <c r="T696" s="130"/>
      <c r="U696" s="130"/>
      <c r="V696" s="131"/>
      <c r="W696" s="127"/>
      <c r="X696" s="127"/>
      <c r="Y696" s="127"/>
      <c r="Z696" s="127"/>
      <c r="AA696" s="127"/>
      <c r="AB696" s="127"/>
      <c r="AC696" s="127"/>
      <c r="AD696" s="127"/>
      <c r="AE696" s="126"/>
      <c r="AF696" s="10"/>
      <c r="AG696" s="124"/>
      <c r="AH696" s="124"/>
      <c r="AI696" s="124"/>
      <c r="AJ696" s="124"/>
      <c r="AO696" s="124"/>
      <c r="BR696" s="124"/>
      <c r="BS696" s="125"/>
      <c r="BT696" s="125"/>
      <c r="BX696" s="124"/>
      <c r="BY696" s="125"/>
      <c r="BZ696" s="125"/>
      <c r="CO696" s="136"/>
      <c r="CP696" s="137"/>
    </row>
    <row r="697" spans="1:94" s="123" customFormat="1" x14ac:dyDescent="0.25">
      <c r="A697" s="128"/>
      <c r="B697" s="128"/>
      <c r="C697" s="79"/>
      <c r="D697" s="79"/>
      <c r="E697" s="128"/>
      <c r="F697" s="129"/>
      <c r="G697" s="128"/>
      <c r="H697" s="129"/>
      <c r="I697" s="127"/>
      <c r="J697" s="127"/>
      <c r="K697" s="128"/>
      <c r="L697" s="152"/>
      <c r="M697" s="153"/>
      <c r="N697" s="131"/>
      <c r="O697" s="80"/>
      <c r="P697" s="131"/>
      <c r="Q697" s="130"/>
      <c r="R697" s="130"/>
      <c r="S697" s="130"/>
      <c r="T697" s="130"/>
      <c r="U697" s="130"/>
      <c r="V697" s="131"/>
      <c r="W697" s="127"/>
      <c r="X697" s="127"/>
      <c r="Y697" s="127"/>
      <c r="Z697" s="127"/>
      <c r="AA697" s="127"/>
      <c r="AB697" s="127"/>
      <c r="AC697" s="127"/>
      <c r="AD697" s="127"/>
      <c r="AE697" s="126"/>
      <c r="AF697" s="10"/>
      <c r="AG697" s="124"/>
      <c r="AH697" s="124"/>
      <c r="AI697" s="124"/>
      <c r="AJ697" s="124"/>
      <c r="AO697" s="124"/>
      <c r="BR697" s="124"/>
      <c r="BS697" s="125"/>
      <c r="BT697" s="125"/>
      <c r="BX697" s="124"/>
      <c r="BY697" s="125"/>
      <c r="BZ697" s="125"/>
      <c r="CO697" s="136"/>
      <c r="CP697" s="137"/>
    </row>
    <row r="698" spans="1:94" s="123" customFormat="1" x14ac:dyDescent="0.25">
      <c r="A698" s="128"/>
      <c r="B698" s="128"/>
      <c r="C698" s="79"/>
      <c r="D698" s="79"/>
      <c r="E698" s="128"/>
      <c r="F698" s="129"/>
      <c r="G698" s="128"/>
      <c r="H698" s="129"/>
      <c r="I698" s="127"/>
      <c r="J698" s="127"/>
      <c r="K698" s="128"/>
      <c r="L698" s="152"/>
      <c r="M698" s="153"/>
      <c r="N698" s="131"/>
      <c r="O698" s="80"/>
      <c r="P698" s="131"/>
      <c r="Q698" s="130"/>
      <c r="R698" s="130"/>
      <c r="S698" s="130"/>
      <c r="T698" s="130"/>
      <c r="U698" s="130"/>
      <c r="V698" s="131"/>
      <c r="W698" s="127"/>
      <c r="X698" s="127"/>
      <c r="Y698" s="127"/>
      <c r="Z698" s="127"/>
      <c r="AA698" s="127"/>
      <c r="AB698" s="127"/>
      <c r="AC698" s="127"/>
      <c r="AD698" s="127"/>
      <c r="AE698" s="126"/>
      <c r="AF698" s="10"/>
      <c r="AG698" s="124"/>
      <c r="AH698" s="124"/>
      <c r="AI698" s="124"/>
      <c r="AJ698" s="124"/>
      <c r="AO698" s="124"/>
      <c r="BR698" s="124"/>
      <c r="BS698" s="125"/>
      <c r="BT698" s="125"/>
      <c r="BX698" s="124"/>
      <c r="BY698" s="125"/>
      <c r="BZ698" s="125"/>
      <c r="CO698" s="136"/>
      <c r="CP698" s="137"/>
    </row>
    <row r="699" spans="1:94" s="123" customFormat="1" x14ac:dyDescent="0.25">
      <c r="A699" s="128"/>
      <c r="B699" s="128"/>
      <c r="C699" s="79"/>
      <c r="D699" s="79"/>
      <c r="E699" s="128"/>
      <c r="F699" s="129"/>
      <c r="G699" s="128"/>
      <c r="H699" s="129"/>
      <c r="I699" s="127"/>
      <c r="J699" s="127"/>
      <c r="K699" s="128"/>
      <c r="L699" s="152"/>
      <c r="M699" s="153"/>
      <c r="N699" s="131"/>
      <c r="O699" s="80"/>
      <c r="P699" s="131"/>
      <c r="Q699" s="130"/>
      <c r="R699" s="130"/>
      <c r="S699" s="130"/>
      <c r="T699" s="130"/>
      <c r="U699" s="130"/>
      <c r="V699" s="131"/>
      <c r="W699" s="127"/>
      <c r="X699" s="127"/>
      <c r="Y699" s="127"/>
      <c r="Z699" s="127"/>
      <c r="AA699" s="127"/>
      <c r="AB699" s="127"/>
      <c r="AC699" s="127"/>
      <c r="AD699" s="127"/>
      <c r="AE699" s="126"/>
      <c r="AF699" s="10"/>
      <c r="AG699" s="124"/>
      <c r="AH699" s="124"/>
      <c r="AI699" s="124"/>
      <c r="AJ699" s="124"/>
      <c r="AO699" s="124"/>
      <c r="BR699" s="124"/>
      <c r="BS699" s="125"/>
      <c r="BT699" s="125"/>
      <c r="BX699" s="124"/>
      <c r="BY699" s="125"/>
      <c r="BZ699" s="125"/>
      <c r="CO699" s="136"/>
      <c r="CP699" s="137"/>
    </row>
    <row r="700" spans="1:94" s="123" customFormat="1" x14ac:dyDescent="0.25">
      <c r="A700" s="128"/>
      <c r="B700" s="128"/>
      <c r="C700" s="79"/>
      <c r="D700" s="79"/>
      <c r="E700" s="128"/>
      <c r="F700" s="129"/>
      <c r="G700" s="128"/>
      <c r="H700" s="129"/>
      <c r="I700" s="127"/>
      <c r="J700" s="127"/>
      <c r="K700" s="128"/>
      <c r="L700" s="152"/>
      <c r="M700" s="153"/>
      <c r="N700" s="131"/>
      <c r="O700" s="80"/>
      <c r="P700" s="131"/>
      <c r="Q700" s="130"/>
      <c r="R700" s="130"/>
      <c r="S700" s="130"/>
      <c r="T700" s="130"/>
      <c r="U700" s="130"/>
      <c r="V700" s="131"/>
      <c r="W700" s="127"/>
      <c r="X700" s="127"/>
      <c r="Y700" s="127"/>
      <c r="Z700" s="127"/>
      <c r="AA700" s="127"/>
      <c r="AB700" s="127"/>
      <c r="AC700" s="127"/>
      <c r="AD700" s="127"/>
      <c r="AE700" s="126"/>
      <c r="AF700" s="10"/>
      <c r="AG700" s="124"/>
      <c r="AH700" s="124"/>
      <c r="AI700" s="124"/>
      <c r="AJ700" s="124"/>
      <c r="AO700" s="124"/>
      <c r="BR700" s="124"/>
      <c r="BS700" s="125"/>
      <c r="BT700" s="125"/>
      <c r="BX700" s="124"/>
      <c r="BY700" s="125"/>
      <c r="BZ700" s="125"/>
      <c r="CO700" s="136"/>
      <c r="CP700" s="137"/>
    </row>
    <row r="701" spans="1:94" s="123" customFormat="1" x14ac:dyDescent="0.25">
      <c r="A701" s="128"/>
      <c r="B701" s="128"/>
      <c r="C701" s="79"/>
      <c r="D701" s="79"/>
      <c r="E701" s="128"/>
      <c r="F701" s="129"/>
      <c r="G701" s="128"/>
      <c r="H701" s="129"/>
      <c r="I701" s="127"/>
      <c r="J701" s="127"/>
      <c r="K701" s="128"/>
      <c r="L701" s="152"/>
      <c r="M701" s="153"/>
      <c r="N701" s="131"/>
      <c r="O701" s="80"/>
      <c r="P701" s="131"/>
      <c r="Q701" s="130"/>
      <c r="R701" s="130"/>
      <c r="S701" s="130"/>
      <c r="T701" s="130"/>
      <c r="U701" s="130"/>
      <c r="V701" s="131"/>
      <c r="W701" s="127"/>
      <c r="X701" s="127"/>
      <c r="Y701" s="127"/>
      <c r="Z701" s="127"/>
      <c r="AA701" s="127"/>
      <c r="AB701" s="127"/>
      <c r="AC701" s="127"/>
      <c r="AD701" s="127"/>
      <c r="AE701" s="126"/>
      <c r="AF701" s="10"/>
      <c r="AG701" s="124"/>
      <c r="AH701" s="124"/>
      <c r="AI701" s="124"/>
      <c r="AJ701" s="124"/>
      <c r="AO701" s="124"/>
      <c r="BR701" s="124"/>
      <c r="BS701" s="125"/>
      <c r="BT701" s="125"/>
      <c r="BX701" s="124"/>
      <c r="BY701" s="125"/>
      <c r="BZ701" s="125"/>
      <c r="CO701" s="136"/>
      <c r="CP701" s="137"/>
    </row>
    <row r="702" spans="1:94" s="123" customFormat="1" x14ac:dyDescent="0.25">
      <c r="A702" s="128"/>
      <c r="B702" s="128"/>
      <c r="C702" s="79"/>
      <c r="D702" s="79"/>
      <c r="E702" s="128"/>
      <c r="F702" s="129"/>
      <c r="G702" s="128"/>
      <c r="H702" s="129"/>
      <c r="I702" s="127"/>
      <c r="J702" s="127"/>
      <c r="K702" s="128"/>
      <c r="L702" s="152"/>
      <c r="M702" s="153"/>
      <c r="N702" s="131"/>
      <c r="O702" s="80"/>
      <c r="P702" s="131"/>
      <c r="Q702" s="130"/>
      <c r="R702" s="130"/>
      <c r="S702" s="130"/>
      <c r="T702" s="130"/>
      <c r="U702" s="130"/>
      <c r="V702" s="131"/>
      <c r="W702" s="127"/>
      <c r="X702" s="127"/>
      <c r="Y702" s="127"/>
      <c r="Z702" s="127"/>
      <c r="AA702" s="127"/>
      <c r="AB702" s="127"/>
      <c r="AC702" s="127"/>
      <c r="AD702" s="127"/>
      <c r="AE702" s="126"/>
      <c r="AF702" s="10"/>
      <c r="AG702" s="124"/>
      <c r="AH702" s="124"/>
      <c r="AI702" s="124"/>
      <c r="AJ702" s="124"/>
      <c r="AO702" s="124"/>
      <c r="BR702" s="124"/>
      <c r="BS702" s="125"/>
      <c r="BT702" s="125"/>
      <c r="BX702" s="124"/>
      <c r="BY702" s="125"/>
      <c r="BZ702" s="125"/>
      <c r="CO702" s="136"/>
      <c r="CP702" s="137"/>
    </row>
    <row r="703" spans="1:94" s="123" customFormat="1" x14ac:dyDescent="0.25">
      <c r="A703" s="128"/>
      <c r="B703" s="128"/>
      <c r="C703" s="79"/>
      <c r="D703" s="79"/>
      <c r="E703" s="128"/>
      <c r="F703" s="129"/>
      <c r="G703" s="128"/>
      <c r="H703" s="129"/>
      <c r="I703" s="127"/>
      <c r="J703" s="127"/>
      <c r="K703" s="128"/>
      <c r="L703" s="152"/>
      <c r="M703" s="153"/>
      <c r="N703" s="131"/>
      <c r="O703" s="80"/>
      <c r="P703" s="131"/>
      <c r="Q703" s="130"/>
      <c r="R703" s="130"/>
      <c r="S703" s="130"/>
      <c r="T703" s="130"/>
      <c r="U703" s="130"/>
      <c r="V703" s="131"/>
      <c r="W703" s="127"/>
      <c r="X703" s="127"/>
      <c r="Y703" s="127"/>
      <c r="Z703" s="127"/>
      <c r="AA703" s="127"/>
      <c r="AB703" s="127"/>
      <c r="AC703" s="127"/>
      <c r="AD703" s="127"/>
      <c r="AE703" s="126"/>
      <c r="AF703" s="10"/>
      <c r="AG703" s="124"/>
      <c r="AH703" s="124"/>
      <c r="AI703" s="124"/>
      <c r="AJ703" s="124"/>
      <c r="AO703" s="124"/>
      <c r="BR703" s="124"/>
      <c r="BS703" s="125"/>
      <c r="BT703" s="125"/>
      <c r="BX703" s="124"/>
      <c r="BY703" s="125"/>
      <c r="BZ703" s="125"/>
      <c r="CO703" s="136"/>
      <c r="CP703" s="137"/>
    </row>
    <row r="704" spans="1:94" s="123" customFormat="1" x14ac:dyDescent="0.25">
      <c r="A704" s="128"/>
      <c r="B704" s="128"/>
      <c r="C704" s="79"/>
      <c r="D704" s="79"/>
      <c r="E704" s="128"/>
      <c r="F704" s="129"/>
      <c r="G704" s="128"/>
      <c r="H704" s="129"/>
      <c r="I704" s="127"/>
      <c r="J704" s="127"/>
      <c r="K704" s="128"/>
      <c r="L704" s="152"/>
      <c r="M704" s="153"/>
      <c r="N704" s="131"/>
      <c r="O704" s="80"/>
      <c r="P704" s="131"/>
      <c r="Q704" s="130"/>
      <c r="R704" s="130"/>
      <c r="S704" s="130"/>
      <c r="T704" s="130"/>
      <c r="U704" s="130"/>
      <c r="V704" s="131"/>
      <c r="W704" s="127"/>
      <c r="X704" s="127"/>
      <c r="Y704" s="127"/>
      <c r="Z704" s="127"/>
      <c r="AA704" s="127"/>
      <c r="AB704" s="127"/>
      <c r="AC704" s="127"/>
      <c r="AD704" s="127"/>
      <c r="AE704" s="126"/>
      <c r="AF704" s="10"/>
      <c r="AG704" s="124"/>
      <c r="AH704" s="124"/>
      <c r="AI704" s="124"/>
      <c r="AJ704" s="124"/>
      <c r="AO704" s="124"/>
      <c r="BR704" s="124"/>
      <c r="BS704" s="125"/>
      <c r="BT704" s="125"/>
      <c r="BX704" s="124"/>
      <c r="BY704" s="125"/>
      <c r="BZ704" s="125"/>
      <c r="CO704" s="136"/>
      <c r="CP704" s="137"/>
    </row>
    <row r="705" spans="1:94" s="123" customFormat="1" x14ac:dyDescent="0.25">
      <c r="A705" s="128"/>
      <c r="B705" s="128"/>
      <c r="C705" s="79"/>
      <c r="D705" s="79"/>
      <c r="E705" s="128"/>
      <c r="F705" s="129"/>
      <c r="G705" s="128"/>
      <c r="H705" s="129"/>
      <c r="I705" s="127"/>
      <c r="J705" s="127"/>
      <c r="K705" s="128"/>
      <c r="L705" s="152"/>
      <c r="M705" s="153"/>
      <c r="N705" s="131"/>
      <c r="O705" s="80"/>
      <c r="P705" s="131"/>
      <c r="Q705" s="130"/>
      <c r="R705" s="130"/>
      <c r="S705" s="130"/>
      <c r="T705" s="130"/>
      <c r="U705" s="130"/>
      <c r="V705" s="131"/>
      <c r="W705" s="127"/>
      <c r="X705" s="127"/>
      <c r="Y705" s="127"/>
      <c r="Z705" s="127"/>
      <c r="AA705" s="127"/>
      <c r="AB705" s="127"/>
      <c r="AC705" s="127"/>
      <c r="AD705" s="127"/>
      <c r="AE705" s="126"/>
      <c r="AF705" s="10"/>
      <c r="AG705" s="124"/>
      <c r="AH705" s="124"/>
      <c r="AI705" s="124"/>
      <c r="AJ705" s="124"/>
      <c r="AO705" s="124"/>
      <c r="BR705" s="124"/>
      <c r="BS705" s="125"/>
      <c r="BT705" s="125"/>
      <c r="BX705" s="124"/>
      <c r="BY705" s="125"/>
      <c r="BZ705" s="125"/>
      <c r="CO705" s="136"/>
      <c r="CP705" s="137"/>
    </row>
    <row r="706" spans="1:94" s="123" customFormat="1" x14ac:dyDescent="0.25">
      <c r="A706" s="128"/>
      <c r="B706" s="128"/>
      <c r="C706" s="79"/>
      <c r="D706" s="79"/>
      <c r="E706" s="128"/>
      <c r="F706" s="129"/>
      <c r="G706" s="128"/>
      <c r="H706" s="129"/>
      <c r="I706" s="127"/>
      <c r="J706" s="127"/>
      <c r="K706" s="128"/>
      <c r="L706" s="152"/>
      <c r="M706" s="153"/>
      <c r="N706" s="131"/>
      <c r="O706" s="80"/>
      <c r="P706" s="131"/>
      <c r="Q706" s="130"/>
      <c r="R706" s="130"/>
      <c r="S706" s="130"/>
      <c r="T706" s="130"/>
      <c r="U706" s="130"/>
      <c r="V706" s="131"/>
      <c r="W706" s="127"/>
      <c r="X706" s="127"/>
      <c r="Y706" s="127"/>
      <c r="Z706" s="127"/>
      <c r="AA706" s="127"/>
      <c r="AB706" s="127"/>
      <c r="AC706" s="127"/>
      <c r="AD706" s="127"/>
      <c r="AE706" s="126"/>
      <c r="AF706" s="10"/>
      <c r="AG706" s="124"/>
      <c r="AH706" s="124"/>
      <c r="AI706" s="124"/>
      <c r="AJ706" s="124"/>
      <c r="AO706" s="124"/>
      <c r="BR706" s="124"/>
      <c r="BS706" s="125"/>
      <c r="BT706" s="125"/>
      <c r="BX706" s="124"/>
      <c r="BY706" s="125"/>
      <c r="BZ706" s="125"/>
      <c r="CO706" s="136"/>
      <c r="CP706" s="137"/>
    </row>
    <row r="707" spans="1:94" s="123" customFormat="1" x14ac:dyDescent="0.25">
      <c r="A707" s="128"/>
      <c r="B707" s="128"/>
      <c r="C707" s="79"/>
      <c r="D707" s="79"/>
      <c r="E707" s="128"/>
      <c r="F707" s="129"/>
      <c r="G707" s="128"/>
      <c r="H707" s="129"/>
      <c r="I707" s="127"/>
      <c r="J707" s="127"/>
      <c r="K707" s="128"/>
      <c r="L707" s="152"/>
      <c r="M707" s="153"/>
      <c r="N707" s="131"/>
      <c r="O707" s="80"/>
      <c r="P707" s="131"/>
      <c r="Q707" s="130"/>
      <c r="R707" s="130"/>
      <c r="S707" s="130"/>
      <c r="T707" s="130"/>
      <c r="U707" s="130"/>
      <c r="V707" s="131"/>
      <c r="W707" s="127"/>
      <c r="X707" s="127"/>
      <c r="Y707" s="127"/>
      <c r="Z707" s="127"/>
      <c r="AA707" s="127"/>
      <c r="AB707" s="127"/>
      <c r="AC707" s="127"/>
      <c r="AD707" s="127"/>
      <c r="AE707" s="126"/>
      <c r="AF707" s="10"/>
      <c r="AG707" s="124"/>
      <c r="AH707" s="124"/>
      <c r="AI707" s="124"/>
      <c r="AJ707" s="124"/>
      <c r="AO707" s="124"/>
      <c r="BR707" s="124"/>
      <c r="BS707" s="125"/>
      <c r="BT707" s="125"/>
      <c r="BX707" s="124"/>
      <c r="BY707" s="125"/>
      <c r="BZ707" s="125"/>
      <c r="CO707" s="136"/>
      <c r="CP707" s="137"/>
    </row>
    <row r="708" spans="1:94" s="123" customFormat="1" x14ac:dyDescent="0.25">
      <c r="A708" s="128"/>
      <c r="B708" s="128"/>
      <c r="C708" s="79"/>
      <c r="D708" s="79"/>
      <c r="E708" s="128"/>
      <c r="F708" s="129"/>
      <c r="G708" s="128"/>
      <c r="H708" s="129"/>
      <c r="I708" s="127"/>
      <c r="J708" s="127"/>
      <c r="K708" s="128"/>
      <c r="L708" s="152"/>
      <c r="M708" s="153"/>
      <c r="N708" s="131"/>
      <c r="O708" s="80"/>
      <c r="P708" s="131"/>
      <c r="Q708" s="130"/>
      <c r="R708" s="130"/>
      <c r="S708" s="130"/>
      <c r="T708" s="130"/>
      <c r="U708" s="130"/>
      <c r="V708" s="131"/>
      <c r="W708" s="127"/>
      <c r="X708" s="127"/>
      <c r="Y708" s="127"/>
      <c r="Z708" s="127"/>
      <c r="AA708" s="127"/>
      <c r="AB708" s="127"/>
      <c r="AC708" s="127"/>
      <c r="AD708" s="127"/>
      <c r="AE708" s="126"/>
      <c r="AF708" s="10"/>
      <c r="AG708" s="124"/>
      <c r="AH708" s="124"/>
      <c r="AI708" s="124"/>
      <c r="AJ708" s="124"/>
      <c r="AO708" s="124"/>
      <c r="BR708" s="124"/>
      <c r="BS708" s="125"/>
      <c r="BT708" s="125"/>
      <c r="BX708" s="124"/>
      <c r="BY708" s="125"/>
      <c r="BZ708" s="125"/>
      <c r="CO708" s="136"/>
      <c r="CP708" s="137"/>
    </row>
    <row r="709" spans="1:94" s="123" customFormat="1" x14ac:dyDescent="0.25">
      <c r="A709" s="128"/>
      <c r="B709" s="128"/>
      <c r="C709" s="79"/>
      <c r="D709" s="79"/>
      <c r="E709" s="128"/>
      <c r="F709" s="129"/>
      <c r="G709" s="128"/>
      <c r="H709" s="129"/>
      <c r="I709" s="127"/>
      <c r="J709" s="127"/>
      <c r="K709" s="128"/>
      <c r="L709" s="152"/>
      <c r="M709" s="153"/>
      <c r="N709" s="131"/>
      <c r="O709" s="80"/>
      <c r="P709" s="131"/>
      <c r="Q709" s="130"/>
      <c r="R709" s="130"/>
      <c r="S709" s="130"/>
      <c r="T709" s="130"/>
      <c r="U709" s="130"/>
      <c r="V709" s="131"/>
      <c r="W709" s="127"/>
      <c r="X709" s="127"/>
      <c r="Y709" s="127"/>
      <c r="Z709" s="127"/>
      <c r="AA709" s="127"/>
      <c r="AB709" s="127"/>
      <c r="AC709" s="127"/>
      <c r="AD709" s="127"/>
      <c r="AE709" s="126"/>
      <c r="AF709" s="10"/>
      <c r="AG709" s="124"/>
      <c r="AH709" s="124"/>
      <c r="AI709" s="124"/>
      <c r="AJ709" s="124"/>
      <c r="AO709" s="124"/>
      <c r="BR709" s="124"/>
      <c r="BS709" s="125"/>
      <c r="BT709" s="125"/>
      <c r="BX709" s="124"/>
      <c r="BY709" s="125"/>
      <c r="BZ709" s="125"/>
      <c r="CO709" s="136"/>
      <c r="CP709" s="137"/>
    </row>
    <row r="710" spans="1:94" s="123" customFormat="1" x14ac:dyDescent="0.25">
      <c r="A710" s="128"/>
      <c r="B710" s="128"/>
      <c r="C710" s="79"/>
      <c r="D710" s="79"/>
      <c r="E710" s="128"/>
      <c r="F710" s="129"/>
      <c r="G710" s="128"/>
      <c r="H710" s="129"/>
      <c r="I710" s="127"/>
      <c r="J710" s="127"/>
      <c r="K710" s="128"/>
      <c r="L710" s="152"/>
      <c r="M710" s="153"/>
      <c r="N710" s="131"/>
      <c r="O710" s="80"/>
      <c r="P710" s="131"/>
      <c r="Q710" s="130"/>
      <c r="R710" s="130"/>
      <c r="S710" s="130"/>
      <c r="T710" s="130"/>
      <c r="U710" s="130"/>
      <c r="V710" s="131"/>
      <c r="W710" s="127"/>
      <c r="X710" s="127"/>
      <c r="Y710" s="127"/>
      <c r="Z710" s="127"/>
      <c r="AA710" s="127"/>
      <c r="AB710" s="127"/>
      <c r="AC710" s="127"/>
      <c r="AD710" s="127"/>
      <c r="AE710" s="126"/>
      <c r="AF710" s="10"/>
      <c r="AG710" s="124"/>
      <c r="AH710" s="124"/>
      <c r="AI710" s="124"/>
      <c r="AJ710" s="124"/>
      <c r="AO710" s="124"/>
      <c r="BR710" s="124"/>
      <c r="BS710" s="125"/>
      <c r="BT710" s="125"/>
      <c r="BX710" s="124"/>
      <c r="BY710" s="125"/>
      <c r="BZ710" s="125"/>
      <c r="CO710" s="136"/>
      <c r="CP710" s="137"/>
    </row>
    <row r="711" spans="1:94" s="123" customFormat="1" x14ac:dyDescent="0.25">
      <c r="A711" s="128"/>
      <c r="B711" s="128"/>
      <c r="C711" s="79"/>
      <c r="D711" s="79"/>
      <c r="E711" s="128"/>
      <c r="F711" s="129"/>
      <c r="G711" s="128"/>
      <c r="H711" s="129"/>
      <c r="I711" s="127"/>
      <c r="J711" s="127"/>
      <c r="K711" s="128"/>
      <c r="L711" s="152"/>
      <c r="M711" s="153"/>
      <c r="N711" s="131"/>
      <c r="O711" s="80"/>
      <c r="P711" s="131"/>
      <c r="Q711" s="130"/>
      <c r="R711" s="130"/>
      <c r="S711" s="130"/>
      <c r="T711" s="130"/>
      <c r="U711" s="130"/>
      <c r="V711" s="131"/>
      <c r="W711" s="127"/>
      <c r="X711" s="127"/>
      <c r="Y711" s="127"/>
      <c r="Z711" s="127"/>
      <c r="AA711" s="127"/>
      <c r="AB711" s="127"/>
      <c r="AC711" s="127"/>
      <c r="AD711" s="127"/>
      <c r="AE711" s="126"/>
      <c r="AF711" s="10"/>
      <c r="AG711" s="124"/>
      <c r="AH711" s="124"/>
      <c r="AI711" s="124"/>
      <c r="AJ711" s="124"/>
      <c r="AO711" s="124"/>
      <c r="BR711" s="124"/>
      <c r="BS711" s="125"/>
      <c r="BT711" s="125"/>
      <c r="BX711" s="124"/>
      <c r="BY711" s="125"/>
      <c r="BZ711" s="125"/>
      <c r="CO711" s="136"/>
      <c r="CP711" s="137"/>
    </row>
    <row r="712" spans="1:94" s="123" customFormat="1" x14ac:dyDescent="0.25">
      <c r="A712" s="128"/>
      <c r="B712" s="128"/>
      <c r="C712" s="79"/>
      <c r="D712" s="79"/>
      <c r="E712" s="128"/>
      <c r="F712" s="129"/>
      <c r="G712" s="128"/>
      <c r="H712" s="129"/>
      <c r="I712" s="127"/>
      <c r="J712" s="127"/>
      <c r="K712" s="128"/>
      <c r="L712" s="152"/>
      <c r="M712" s="153"/>
      <c r="N712" s="131"/>
      <c r="O712" s="80"/>
      <c r="P712" s="131"/>
      <c r="Q712" s="130"/>
      <c r="R712" s="130"/>
      <c r="S712" s="130"/>
      <c r="T712" s="130"/>
      <c r="U712" s="130"/>
      <c r="V712" s="131"/>
      <c r="W712" s="127"/>
      <c r="X712" s="127"/>
      <c r="Y712" s="127"/>
      <c r="Z712" s="127"/>
      <c r="AA712" s="127"/>
      <c r="AB712" s="127"/>
      <c r="AC712" s="127"/>
      <c r="AD712" s="127"/>
      <c r="AE712" s="126"/>
      <c r="AF712" s="10"/>
      <c r="AG712" s="124"/>
      <c r="AH712" s="124"/>
      <c r="AI712" s="124"/>
      <c r="AJ712" s="124"/>
      <c r="AO712" s="124"/>
      <c r="BR712" s="124"/>
      <c r="BS712" s="125"/>
      <c r="BT712" s="125"/>
      <c r="BX712" s="124"/>
      <c r="BY712" s="125"/>
      <c r="BZ712" s="125"/>
      <c r="CO712" s="136"/>
      <c r="CP712" s="137"/>
    </row>
    <row r="713" spans="1:94" s="123" customFormat="1" x14ac:dyDescent="0.25">
      <c r="A713" s="128"/>
      <c r="B713" s="128"/>
      <c r="C713" s="79"/>
      <c r="D713" s="79"/>
      <c r="E713" s="128"/>
      <c r="F713" s="129"/>
      <c r="G713" s="128"/>
      <c r="H713" s="129"/>
      <c r="I713" s="127"/>
      <c r="J713" s="127"/>
      <c r="K713" s="128"/>
      <c r="L713" s="152"/>
      <c r="M713" s="153"/>
      <c r="N713" s="131"/>
      <c r="O713" s="80"/>
      <c r="P713" s="131"/>
      <c r="Q713" s="130"/>
      <c r="R713" s="130"/>
      <c r="S713" s="130"/>
      <c r="T713" s="130"/>
      <c r="U713" s="130"/>
      <c r="V713" s="131"/>
      <c r="W713" s="127"/>
      <c r="X713" s="127"/>
      <c r="Y713" s="127"/>
      <c r="Z713" s="127"/>
      <c r="AA713" s="127"/>
      <c r="AB713" s="127"/>
      <c r="AC713" s="127"/>
      <c r="AD713" s="127"/>
      <c r="AE713" s="126"/>
      <c r="AF713" s="10"/>
      <c r="AG713" s="124"/>
      <c r="AH713" s="124"/>
      <c r="AI713" s="124"/>
      <c r="AJ713" s="124"/>
      <c r="AO713" s="124"/>
      <c r="BR713" s="124"/>
      <c r="BS713" s="125"/>
      <c r="BT713" s="125"/>
      <c r="BX713" s="124"/>
      <c r="BY713" s="125"/>
      <c r="BZ713" s="125"/>
      <c r="CO713" s="136"/>
      <c r="CP713" s="137"/>
    </row>
    <row r="714" spans="1:94" s="123" customFormat="1" x14ac:dyDescent="0.25">
      <c r="A714" s="128"/>
      <c r="B714" s="128"/>
      <c r="C714" s="79"/>
      <c r="D714" s="79"/>
      <c r="E714" s="128"/>
      <c r="F714" s="129"/>
      <c r="G714" s="128"/>
      <c r="H714" s="129"/>
      <c r="I714" s="127"/>
      <c r="J714" s="127"/>
      <c r="K714" s="128"/>
      <c r="L714" s="152"/>
      <c r="M714" s="153"/>
      <c r="N714" s="131"/>
      <c r="O714" s="80"/>
      <c r="P714" s="131"/>
      <c r="Q714" s="130"/>
      <c r="R714" s="130"/>
      <c r="S714" s="130"/>
      <c r="T714" s="130"/>
      <c r="U714" s="130"/>
      <c r="V714" s="131"/>
      <c r="W714" s="127"/>
      <c r="X714" s="127"/>
      <c r="Y714" s="127"/>
      <c r="Z714" s="127"/>
      <c r="AA714" s="127"/>
      <c r="AB714" s="127"/>
      <c r="AC714" s="127"/>
      <c r="AD714" s="127"/>
      <c r="AE714" s="126"/>
      <c r="AF714" s="10"/>
      <c r="AG714" s="124"/>
      <c r="AH714" s="124"/>
      <c r="AI714" s="124"/>
      <c r="AJ714" s="124"/>
      <c r="AO714" s="124"/>
      <c r="BR714" s="124"/>
      <c r="BS714" s="125"/>
      <c r="BT714" s="125"/>
      <c r="BX714" s="124"/>
      <c r="BY714" s="125"/>
      <c r="BZ714" s="125"/>
      <c r="CO714" s="136"/>
      <c r="CP714" s="137"/>
    </row>
    <row r="715" spans="1:94" s="123" customFormat="1" x14ac:dyDescent="0.25">
      <c r="A715" s="128"/>
      <c r="B715" s="128"/>
      <c r="C715" s="79"/>
      <c r="D715" s="79"/>
      <c r="E715" s="128"/>
      <c r="F715" s="129"/>
      <c r="G715" s="128"/>
      <c r="H715" s="129"/>
      <c r="I715" s="127"/>
      <c r="J715" s="127"/>
      <c r="K715" s="128"/>
      <c r="L715" s="152"/>
      <c r="M715" s="153"/>
      <c r="N715" s="131"/>
      <c r="O715" s="80"/>
      <c r="P715" s="131"/>
      <c r="Q715" s="130"/>
      <c r="R715" s="130"/>
      <c r="S715" s="130"/>
      <c r="T715" s="130"/>
      <c r="U715" s="130"/>
      <c r="V715" s="131"/>
      <c r="W715" s="127"/>
      <c r="X715" s="127"/>
      <c r="Y715" s="127"/>
      <c r="Z715" s="127"/>
      <c r="AA715" s="127"/>
      <c r="AB715" s="127"/>
      <c r="AC715" s="127"/>
      <c r="AD715" s="127"/>
      <c r="AE715" s="126"/>
      <c r="AF715" s="10"/>
      <c r="AG715" s="124"/>
      <c r="AH715" s="124"/>
      <c r="AI715" s="124"/>
      <c r="AJ715" s="124"/>
      <c r="AO715" s="124"/>
      <c r="BR715" s="124"/>
      <c r="BS715" s="125"/>
      <c r="BT715" s="125"/>
      <c r="BX715" s="124"/>
      <c r="BY715" s="125"/>
      <c r="BZ715" s="125"/>
      <c r="CO715" s="136"/>
      <c r="CP715" s="137"/>
    </row>
    <row r="716" spans="1:94" s="123" customFormat="1" x14ac:dyDescent="0.25">
      <c r="A716" s="128"/>
      <c r="B716" s="128"/>
      <c r="C716" s="79"/>
      <c r="D716" s="79"/>
      <c r="E716" s="128"/>
      <c r="F716" s="129"/>
      <c r="G716" s="128"/>
      <c r="H716" s="129"/>
      <c r="I716" s="127"/>
      <c r="J716" s="127"/>
      <c r="K716" s="128"/>
      <c r="L716" s="152"/>
      <c r="M716" s="153"/>
      <c r="N716" s="131"/>
      <c r="O716" s="80"/>
      <c r="P716" s="131"/>
      <c r="Q716" s="130"/>
      <c r="R716" s="130"/>
      <c r="S716" s="130"/>
      <c r="T716" s="130"/>
      <c r="U716" s="130"/>
      <c r="V716" s="131"/>
      <c r="W716" s="127"/>
      <c r="X716" s="127"/>
      <c r="Y716" s="127"/>
      <c r="Z716" s="127"/>
      <c r="AA716" s="127"/>
      <c r="AB716" s="127"/>
      <c r="AC716" s="127"/>
      <c r="AD716" s="127"/>
      <c r="AE716" s="126"/>
      <c r="AF716" s="10"/>
      <c r="AG716" s="124"/>
      <c r="AH716" s="124"/>
      <c r="AI716" s="124"/>
      <c r="AJ716" s="124"/>
      <c r="AO716" s="124"/>
      <c r="BR716" s="124"/>
      <c r="BS716" s="125"/>
      <c r="BT716" s="125"/>
      <c r="BX716" s="124"/>
      <c r="BY716" s="125"/>
      <c r="BZ716" s="125"/>
      <c r="CO716" s="136"/>
      <c r="CP716" s="137"/>
    </row>
    <row r="717" spans="1:94" s="123" customFormat="1" x14ac:dyDescent="0.25">
      <c r="A717" s="128"/>
      <c r="B717" s="128"/>
      <c r="C717" s="79"/>
      <c r="D717" s="79"/>
      <c r="E717" s="128"/>
      <c r="F717" s="129"/>
      <c r="G717" s="128"/>
      <c r="H717" s="129"/>
      <c r="I717" s="127"/>
      <c r="J717" s="127"/>
      <c r="K717" s="128"/>
      <c r="L717" s="152"/>
      <c r="M717" s="153"/>
      <c r="N717" s="131"/>
      <c r="O717" s="80"/>
      <c r="P717" s="131"/>
      <c r="Q717" s="130"/>
      <c r="R717" s="130"/>
      <c r="S717" s="130"/>
      <c r="T717" s="130"/>
      <c r="U717" s="130"/>
      <c r="V717" s="131"/>
      <c r="W717" s="127"/>
      <c r="X717" s="127"/>
      <c r="Y717" s="127"/>
      <c r="Z717" s="127"/>
      <c r="AA717" s="127"/>
      <c r="AB717" s="127"/>
      <c r="AC717" s="127"/>
      <c r="AD717" s="127"/>
      <c r="AE717" s="126"/>
      <c r="AF717" s="10"/>
      <c r="AG717" s="124"/>
      <c r="AH717" s="124"/>
      <c r="AI717" s="124"/>
      <c r="AJ717" s="124"/>
      <c r="AO717" s="124"/>
      <c r="BR717" s="124"/>
      <c r="BS717" s="125"/>
      <c r="BT717" s="125"/>
      <c r="BX717" s="124"/>
      <c r="BY717" s="125"/>
      <c r="BZ717" s="125"/>
      <c r="CO717" s="136"/>
      <c r="CP717" s="137"/>
    </row>
    <row r="718" spans="1:94" s="123" customFormat="1" x14ac:dyDescent="0.25">
      <c r="A718" s="128"/>
      <c r="B718" s="128"/>
      <c r="C718" s="79"/>
      <c r="D718" s="79"/>
      <c r="E718" s="128"/>
      <c r="F718" s="129"/>
      <c r="G718" s="128"/>
      <c r="H718" s="129"/>
      <c r="I718" s="127"/>
      <c r="J718" s="127"/>
      <c r="K718" s="128"/>
      <c r="L718" s="152"/>
      <c r="M718" s="153"/>
      <c r="N718" s="131"/>
      <c r="O718" s="80"/>
      <c r="P718" s="131"/>
      <c r="Q718" s="130"/>
      <c r="R718" s="130"/>
      <c r="S718" s="130"/>
      <c r="T718" s="130"/>
      <c r="U718" s="130"/>
      <c r="V718" s="131"/>
      <c r="W718" s="127"/>
      <c r="X718" s="127"/>
      <c r="Y718" s="127"/>
      <c r="Z718" s="127"/>
      <c r="AA718" s="127"/>
      <c r="AB718" s="127"/>
      <c r="AC718" s="127"/>
      <c r="AD718" s="127"/>
      <c r="AE718" s="126"/>
      <c r="AF718" s="10"/>
      <c r="AG718" s="124"/>
      <c r="AH718" s="124"/>
      <c r="AI718" s="124"/>
      <c r="AJ718" s="124"/>
      <c r="AO718" s="124"/>
      <c r="BR718" s="124"/>
      <c r="BS718" s="125"/>
      <c r="BT718" s="125"/>
      <c r="BX718" s="124"/>
      <c r="BY718" s="125"/>
      <c r="BZ718" s="125"/>
      <c r="CO718" s="136"/>
      <c r="CP718" s="137"/>
    </row>
    <row r="719" spans="1:94" s="123" customFormat="1" x14ac:dyDescent="0.25">
      <c r="A719" s="128"/>
      <c r="B719" s="128"/>
      <c r="C719" s="79"/>
      <c r="D719" s="79"/>
      <c r="E719" s="128"/>
      <c r="F719" s="129"/>
      <c r="G719" s="128"/>
      <c r="H719" s="129"/>
      <c r="I719" s="127"/>
      <c r="J719" s="127"/>
      <c r="K719" s="128"/>
      <c r="L719" s="152"/>
      <c r="M719" s="153"/>
      <c r="N719" s="131"/>
      <c r="O719" s="80"/>
      <c r="P719" s="131"/>
      <c r="Q719" s="130"/>
      <c r="R719" s="130"/>
      <c r="S719" s="130"/>
      <c r="T719" s="130"/>
      <c r="U719" s="130"/>
      <c r="V719" s="131"/>
      <c r="W719" s="127"/>
      <c r="X719" s="127"/>
      <c r="Y719" s="127"/>
      <c r="Z719" s="127"/>
      <c r="AA719" s="127"/>
      <c r="AB719" s="127"/>
      <c r="AC719" s="127"/>
      <c r="AD719" s="127"/>
      <c r="AE719" s="126"/>
      <c r="AF719" s="10"/>
      <c r="AG719" s="124"/>
      <c r="AH719" s="124"/>
      <c r="AI719" s="124"/>
      <c r="AJ719" s="124"/>
      <c r="AO719" s="124"/>
      <c r="BR719" s="124"/>
      <c r="BS719" s="125"/>
      <c r="BT719" s="125"/>
      <c r="BX719" s="124"/>
      <c r="BY719" s="125"/>
      <c r="BZ719" s="125"/>
      <c r="CO719" s="136"/>
      <c r="CP719" s="137"/>
    </row>
    <row r="720" spans="1:94" s="123" customFormat="1" x14ac:dyDescent="0.25">
      <c r="A720" s="128"/>
      <c r="B720" s="128"/>
      <c r="C720" s="79"/>
      <c r="D720" s="79"/>
      <c r="E720" s="128"/>
      <c r="F720" s="129"/>
      <c r="G720" s="128"/>
      <c r="H720" s="129"/>
      <c r="I720" s="127"/>
      <c r="J720" s="127"/>
      <c r="K720" s="128"/>
      <c r="L720" s="152"/>
      <c r="M720" s="153"/>
      <c r="N720" s="131"/>
      <c r="O720" s="80"/>
      <c r="P720" s="131"/>
      <c r="Q720" s="130"/>
      <c r="R720" s="130"/>
      <c r="S720" s="130"/>
      <c r="T720" s="130"/>
      <c r="U720" s="130"/>
      <c r="V720" s="131"/>
      <c r="W720" s="127"/>
      <c r="X720" s="127"/>
      <c r="Y720" s="127"/>
      <c r="Z720" s="127"/>
      <c r="AA720" s="127"/>
      <c r="AB720" s="127"/>
      <c r="AC720" s="127"/>
      <c r="AD720" s="127"/>
      <c r="AE720" s="126"/>
      <c r="AF720" s="10"/>
      <c r="AG720" s="124"/>
      <c r="AH720" s="124"/>
      <c r="AI720" s="124"/>
      <c r="AJ720" s="124"/>
      <c r="AO720" s="124"/>
      <c r="BR720" s="124"/>
      <c r="BS720" s="125"/>
      <c r="BT720" s="125"/>
      <c r="BX720" s="124"/>
      <c r="BY720" s="125"/>
      <c r="BZ720" s="125"/>
      <c r="CO720" s="136"/>
      <c r="CP720" s="137"/>
    </row>
    <row r="721" spans="1:94" s="123" customFormat="1" x14ac:dyDescent="0.25">
      <c r="A721" s="128"/>
      <c r="B721" s="128"/>
      <c r="C721" s="79"/>
      <c r="D721" s="79"/>
      <c r="E721" s="128"/>
      <c r="F721" s="129"/>
      <c r="G721" s="128"/>
      <c r="H721" s="129"/>
      <c r="I721" s="127"/>
      <c r="J721" s="127"/>
      <c r="K721" s="128"/>
      <c r="L721" s="152"/>
      <c r="M721" s="153"/>
      <c r="N721" s="131"/>
      <c r="O721" s="80"/>
      <c r="P721" s="131"/>
      <c r="Q721" s="130"/>
      <c r="R721" s="130"/>
      <c r="S721" s="130"/>
      <c r="T721" s="130"/>
      <c r="U721" s="130"/>
      <c r="V721" s="131"/>
      <c r="W721" s="127"/>
      <c r="X721" s="127"/>
      <c r="Y721" s="127"/>
      <c r="Z721" s="127"/>
      <c r="AA721" s="127"/>
      <c r="AB721" s="127"/>
      <c r="AC721" s="127"/>
      <c r="AD721" s="127"/>
      <c r="AE721" s="126"/>
      <c r="AF721" s="10"/>
      <c r="AG721" s="124"/>
      <c r="AH721" s="124"/>
      <c r="AI721" s="124"/>
      <c r="AJ721" s="124"/>
      <c r="AO721" s="124"/>
      <c r="BR721" s="124"/>
      <c r="BS721" s="125"/>
      <c r="BT721" s="125"/>
      <c r="BX721" s="124"/>
      <c r="BY721" s="125"/>
      <c r="BZ721" s="125"/>
      <c r="CO721" s="136"/>
      <c r="CP721" s="137"/>
    </row>
    <row r="722" spans="1:94" s="123" customFormat="1" x14ac:dyDescent="0.25">
      <c r="A722" s="128"/>
      <c r="B722" s="128"/>
      <c r="C722" s="79"/>
      <c r="D722" s="79"/>
      <c r="E722" s="128"/>
      <c r="F722" s="129"/>
      <c r="G722" s="128"/>
      <c r="H722" s="129"/>
      <c r="I722" s="127"/>
      <c r="J722" s="127"/>
      <c r="K722" s="128"/>
      <c r="L722" s="152"/>
      <c r="M722" s="153"/>
      <c r="N722" s="131"/>
      <c r="O722" s="80"/>
      <c r="P722" s="131"/>
      <c r="Q722" s="130"/>
      <c r="R722" s="130"/>
      <c r="S722" s="130"/>
      <c r="T722" s="130"/>
      <c r="U722" s="130"/>
      <c r="V722" s="131"/>
      <c r="W722" s="127"/>
      <c r="X722" s="127"/>
      <c r="Y722" s="127"/>
      <c r="Z722" s="127"/>
      <c r="AA722" s="127"/>
      <c r="AB722" s="127"/>
      <c r="AC722" s="127"/>
      <c r="AD722" s="127"/>
      <c r="AE722" s="126"/>
      <c r="AF722" s="10"/>
      <c r="AG722" s="124"/>
      <c r="AH722" s="124"/>
      <c r="AI722" s="124"/>
      <c r="AJ722" s="124"/>
      <c r="AO722" s="124"/>
      <c r="BR722" s="124"/>
      <c r="BS722" s="125"/>
      <c r="BT722" s="125"/>
      <c r="BX722" s="124"/>
      <c r="BY722" s="125"/>
      <c r="BZ722" s="125"/>
      <c r="CO722" s="136"/>
      <c r="CP722" s="137"/>
    </row>
    <row r="723" spans="1:94" s="123" customFormat="1" x14ac:dyDescent="0.25">
      <c r="A723" s="128"/>
      <c r="B723" s="128"/>
      <c r="C723" s="79"/>
      <c r="D723" s="79"/>
      <c r="E723" s="128"/>
      <c r="F723" s="129"/>
      <c r="G723" s="128"/>
      <c r="H723" s="129"/>
      <c r="I723" s="127"/>
      <c r="J723" s="127"/>
      <c r="K723" s="128"/>
      <c r="L723" s="152"/>
      <c r="M723" s="153"/>
      <c r="N723" s="131"/>
      <c r="O723" s="80"/>
      <c r="P723" s="131"/>
      <c r="Q723" s="130"/>
      <c r="R723" s="130"/>
      <c r="S723" s="130"/>
      <c r="T723" s="130"/>
      <c r="U723" s="130"/>
      <c r="V723" s="131"/>
      <c r="W723" s="127"/>
      <c r="X723" s="127"/>
      <c r="Y723" s="127"/>
      <c r="Z723" s="127"/>
      <c r="AA723" s="127"/>
      <c r="AB723" s="127"/>
      <c r="AC723" s="127"/>
      <c r="AD723" s="127"/>
      <c r="AE723" s="126"/>
      <c r="AF723" s="10"/>
      <c r="AG723" s="124"/>
      <c r="AH723" s="124"/>
      <c r="AI723" s="124"/>
      <c r="AJ723" s="124"/>
      <c r="AO723" s="124"/>
      <c r="BR723" s="124"/>
      <c r="BS723" s="125"/>
      <c r="BT723" s="125"/>
      <c r="BX723" s="124"/>
      <c r="BY723" s="125"/>
      <c r="BZ723" s="125"/>
      <c r="CO723" s="136"/>
      <c r="CP723" s="137"/>
    </row>
    <row r="724" spans="1:94" s="123" customFormat="1" x14ac:dyDescent="0.25">
      <c r="A724" s="128"/>
      <c r="B724" s="128"/>
      <c r="C724" s="79"/>
      <c r="D724" s="79"/>
      <c r="E724" s="128"/>
      <c r="F724" s="129"/>
      <c r="G724" s="128"/>
      <c r="H724" s="129"/>
      <c r="I724" s="127"/>
      <c r="J724" s="127"/>
      <c r="K724" s="128"/>
      <c r="L724" s="152"/>
      <c r="M724" s="153"/>
      <c r="N724" s="131"/>
      <c r="O724" s="80"/>
      <c r="P724" s="131"/>
      <c r="Q724" s="130"/>
      <c r="R724" s="130"/>
      <c r="S724" s="130"/>
      <c r="T724" s="130"/>
      <c r="U724" s="130"/>
      <c r="V724" s="131"/>
      <c r="W724" s="127"/>
      <c r="X724" s="127"/>
      <c r="Y724" s="127"/>
      <c r="Z724" s="127"/>
      <c r="AA724" s="127"/>
      <c r="AB724" s="127"/>
      <c r="AC724" s="127"/>
      <c r="AD724" s="127"/>
      <c r="AE724" s="126"/>
      <c r="AF724" s="10"/>
      <c r="AG724" s="124"/>
      <c r="AH724" s="124"/>
      <c r="AI724" s="124"/>
      <c r="AJ724" s="124"/>
      <c r="AO724" s="124"/>
      <c r="BR724" s="124"/>
      <c r="BS724" s="125"/>
      <c r="BT724" s="125"/>
      <c r="BX724" s="124"/>
      <c r="BY724" s="125"/>
      <c r="BZ724" s="125"/>
      <c r="CO724" s="136"/>
      <c r="CP724" s="137"/>
    </row>
    <row r="725" spans="1:94" s="123" customFormat="1" x14ac:dyDescent="0.25">
      <c r="A725" s="128"/>
      <c r="B725" s="128"/>
      <c r="C725" s="79"/>
      <c r="D725" s="79"/>
      <c r="E725" s="128"/>
      <c r="F725" s="129"/>
      <c r="G725" s="128"/>
      <c r="H725" s="129"/>
      <c r="I725" s="127"/>
      <c r="J725" s="127"/>
      <c r="K725" s="128"/>
      <c r="L725" s="152"/>
      <c r="M725" s="153"/>
      <c r="N725" s="131"/>
      <c r="O725" s="80"/>
      <c r="P725" s="131"/>
      <c r="Q725" s="130"/>
      <c r="R725" s="130"/>
      <c r="S725" s="130"/>
      <c r="T725" s="130"/>
      <c r="U725" s="130"/>
      <c r="V725" s="131"/>
      <c r="W725" s="127"/>
      <c r="X725" s="127"/>
      <c r="Y725" s="127"/>
      <c r="Z725" s="127"/>
      <c r="AA725" s="127"/>
      <c r="AB725" s="127"/>
      <c r="AC725" s="127"/>
      <c r="AD725" s="127"/>
      <c r="AE725" s="126"/>
      <c r="AF725" s="10"/>
      <c r="AG725" s="124"/>
      <c r="AH725" s="124"/>
      <c r="AI725" s="124"/>
      <c r="AJ725" s="124"/>
      <c r="AO725" s="124"/>
      <c r="BR725" s="124"/>
      <c r="BS725" s="125"/>
      <c r="BT725" s="125"/>
      <c r="BX725" s="124"/>
      <c r="BY725" s="125"/>
      <c r="BZ725" s="125"/>
      <c r="CO725" s="136"/>
      <c r="CP725" s="137"/>
    </row>
    <row r="726" spans="1:94" s="123" customFormat="1" x14ac:dyDescent="0.25">
      <c r="A726" s="128"/>
      <c r="B726" s="128"/>
      <c r="C726" s="79"/>
      <c r="D726" s="79"/>
      <c r="E726" s="128"/>
      <c r="F726" s="129"/>
      <c r="G726" s="128"/>
      <c r="H726" s="129"/>
      <c r="I726" s="127"/>
      <c r="J726" s="127"/>
      <c r="K726" s="128"/>
      <c r="L726" s="152"/>
      <c r="M726" s="153"/>
      <c r="N726" s="131"/>
      <c r="O726" s="80"/>
      <c r="P726" s="131"/>
      <c r="Q726" s="130"/>
      <c r="R726" s="130"/>
      <c r="S726" s="130"/>
      <c r="T726" s="130"/>
      <c r="U726" s="130"/>
      <c r="V726" s="131"/>
      <c r="W726" s="127"/>
      <c r="X726" s="127"/>
      <c r="Y726" s="127"/>
      <c r="Z726" s="127"/>
      <c r="AA726" s="127"/>
      <c r="AB726" s="127"/>
      <c r="AC726" s="127"/>
      <c r="AD726" s="127"/>
      <c r="AE726" s="126"/>
      <c r="AF726" s="10"/>
      <c r="AG726" s="124"/>
      <c r="AH726" s="124"/>
      <c r="AI726" s="124"/>
      <c r="AJ726" s="124"/>
      <c r="AO726" s="124"/>
      <c r="BR726" s="124"/>
      <c r="BS726" s="125"/>
      <c r="BT726" s="125"/>
      <c r="BX726" s="124"/>
      <c r="BY726" s="125"/>
      <c r="BZ726" s="125"/>
      <c r="CO726" s="136"/>
      <c r="CP726" s="137"/>
    </row>
    <row r="727" spans="1:94" s="123" customFormat="1" x14ac:dyDescent="0.25">
      <c r="A727" s="128"/>
      <c r="B727" s="128"/>
      <c r="C727" s="79"/>
      <c r="D727" s="79"/>
      <c r="E727" s="128"/>
      <c r="F727" s="129"/>
      <c r="G727" s="128"/>
      <c r="H727" s="129"/>
      <c r="I727" s="127"/>
      <c r="J727" s="127"/>
      <c r="K727" s="128"/>
      <c r="L727" s="152"/>
      <c r="M727" s="153"/>
      <c r="N727" s="131"/>
      <c r="O727" s="80"/>
      <c r="P727" s="131"/>
      <c r="Q727" s="130"/>
      <c r="R727" s="130"/>
      <c r="S727" s="130"/>
      <c r="T727" s="130"/>
      <c r="U727" s="130"/>
      <c r="V727" s="131"/>
      <c r="W727" s="127"/>
      <c r="X727" s="127"/>
      <c r="Y727" s="127"/>
      <c r="Z727" s="127"/>
      <c r="AA727" s="127"/>
      <c r="AB727" s="127"/>
      <c r="AC727" s="127"/>
      <c r="AD727" s="127"/>
      <c r="AE727" s="126"/>
      <c r="AF727" s="10"/>
      <c r="AG727" s="124"/>
      <c r="AH727" s="124"/>
      <c r="AI727" s="124"/>
      <c r="AJ727" s="124"/>
      <c r="AO727" s="124"/>
      <c r="BR727" s="124"/>
      <c r="BS727" s="125"/>
      <c r="BT727" s="125"/>
      <c r="BX727" s="124"/>
      <c r="BY727" s="125"/>
      <c r="BZ727" s="125"/>
      <c r="CO727" s="136"/>
      <c r="CP727" s="137"/>
    </row>
    <row r="728" spans="1:94" s="123" customFormat="1" x14ac:dyDescent="0.25">
      <c r="A728" s="128"/>
      <c r="B728" s="128"/>
      <c r="C728" s="79"/>
      <c r="D728" s="79"/>
      <c r="E728" s="128"/>
      <c r="F728" s="129"/>
      <c r="G728" s="128"/>
      <c r="H728" s="129"/>
      <c r="I728" s="127"/>
      <c r="J728" s="127"/>
      <c r="K728" s="128"/>
      <c r="L728" s="152"/>
      <c r="M728" s="153"/>
      <c r="N728" s="131"/>
      <c r="O728" s="80"/>
      <c r="P728" s="131"/>
      <c r="Q728" s="130"/>
      <c r="R728" s="130"/>
      <c r="S728" s="130"/>
      <c r="T728" s="130"/>
      <c r="U728" s="130"/>
      <c r="V728" s="131"/>
      <c r="W728" s="127"/>
      <c r="X728" s="127"/>
      <c r="Y728" s="127"/>
      <c r="Z728" s="127"/>
      <c r="AA728" s="127"/>
      <c r="AB728" s="127"/>
      <c r="AC728" s="127"/>
      <c r="AD728" s="127"/>
      <c r="AE728" s="126"/>
      <c r="AF728" s="10"/>
      <c r="AG728" s="124"/>
      <c r="AH728" s="124"/>
      <c r="AI728" s="124"/>
      <c r="AJ728" s="124"/>
      <c r="AO728" s="124"/>
      <c r="BR728" s="124"/>
      <c r="BS728" s="125"/>
      <c r="BT728" s="125"/>
      <c r="BX728" s="124"/>
      <c r="BY728" s="125"/>
      <c r="BZ728" s="125"/>
      <c r="CO728" s="136"/>
      <c r="CP728" s="137"/>
    </row>
    <row r="729" spans="1:94" s="123" customFormat="1" x14ac:dyDescent="0.25">
      <c r="A729" s="128"/>
      <c r="B729" s="128"/>
      <c r="C729" s="79"/>
      <c r="D729" s="79"/>
      <c r="E729" s="128"/>
      <c r="F729" s="129"/>
      <c r="G729" s="128"/>
      <c r="H729" s="129"/>
      <c r="I729" s="127"/>
      <c r="J729" s="127"/>
      <c r="K729" s="128"/>
      <c r="L729" s="152"/>
      <c r="M729" s="153"/>
      <c r="N729" s="131"/>
      <c r="O729" s="80"/>
      <c r="P729" s="131"/>
      <c r="Q729" s="130"/>
      <c r="R729" s="130"/>
      <c r="S729" s="130"/>
      <c r="T729" s="130"/>
      <c r="U729" s="130"/>
      <c r="V729" s="131"/>
      <c r="W729" s="127"/>
      <c r="X729" s="127"/>
      <c r="Y729" s="127"/>
      <c r="Z729" s="127"/>
      <c r="AA729" s="127"/>
      <c r="AB729" s="127"/>
      <c r="AC729" s="127"/>
      <c r="AD729" s="127"/>
      <c r="AE729" s="126"/>
      <c r="AF729" s="10"/>
      <c r="AG729" s="124"/>
      <c r="AH729" s="124"/>
      <c r="AI729" s="124"/>
      <c r="AJ729" s="124"/>
      <c r="AO729" s="124"/>
      <c r="BR729" s="124"/>
      <c r="BS729" s="125"/>
      <c r="BT729" s="125"/>
      <c r="BX729" s="124"/>
      <c r="BY729" s="125"/>
      <c r="BZ729" s="125"/>
      <c r="CO729" s="136"/>
      <c r="CP729" s="137"/>
    </row>
    <row r="730" spans="1:94" s="123" customFormat="1" x14ac:dyDescent="0.25">
      <c r="A730" s="128"/>
      <c r="B730" s="128"/>
      <c r="C730" s="79"/>
      <c r="D730" s="79"/>
      <c r="E730" s="128"/>
      <c r="F730" s="129"/>
      <c r="G730" s="128"/>
      <c r="H730" s="129"/>
      <c r="I730" s="127"/>
      <c r="J730" s="127"/>
      <c r="K730" s="128"/>
      <c r="L730" s="152"/>
      <c r="M730" s="153"/>
      <c r="N730" s="131"/>
      <c r="O730" s="80"/>
      <c r="P730" s="131"/>
      <c r="Q730" s="130"/>
      <c r="R730" s="130"/>
      <c r="S730" s="130"/>
      <c r="T730" s="130"/>
      <c r="U730" s="130"/>
      <c r="V730" s="131"/>
      <c r="W730" s="127"/>
      <c r="X730" s="127"/>
      <c r="Y730" s="127"/>
      <c r="Z730" s="127"/>
      <c r="AA730" s="127"/>
      <c r="AB730" s="127"/>
      <c r="AC730" s="127"/>
      <c r="AD730" s="127"/>
      <c r="AE730" s="126"/>
      <c r="AF730" s="10"/>
      <c r="AG730" s="124"/>
      <c r="AH730" s="124"/>
      <c r="AI730" s="124"/>
      <c r="AJ730" s="124"/>
      <c r="AO730" s="124"/>
      <c r="BR730" s="124"/>
      <c r="BS730" s="125"/>
      <c r="BT730" s="125"/>
      <c r="BX730" s="124"/>
      <c r="BY730" s="125"/>
      <c r="BZ730" s="125"/>
      <c r="CO730" s="136"/>
      <c r="CP730" s="137"/>
    </row>
    <row r="731" spans="1:94" s="123" customFormat="1" x14ac:dyDescent="0.25">
      <c r="A731" s="128"/>
      <c r="B731" s="128"/>
      <c r="C731" s="79"/>
      <c r="D731" s="79"/>
      <c r="E731" s="128"/>
      <c r="F731" s="129"/>
      <c r="G731" s="128"/>
      <c r="H731" s="129"/>
      <c r="I731" s="127"/>
      <c r="J731" s="127"/>
      <c r="K731" s="128"/>
      <c r="L731" s="152"/>
      <c r="M731" s="153"/>
      <c r="N731" s="131"/>
      <c r="O731" s="80"/>
      <c r="P731" s="131"/>
      <c r="Q731" s="130"/>
      <c r="R731" s="130"/>
      <c r="S731" s="130"/>
      <c r="T731" s="130"/>
      <c r="U731" s="130"/>
      <c r="V731" s="131"/>
      <c r="W731" s="127"/>
      <c r="X731" s="127"/>
      <c r="Y731" s="127"/>
      <c r="Z731" s="127"/>
      <c r="AA731" s="127"/>
      <c r="AB731" s="127"/>
      <c r="AC731" s="127"/>
      <c r="AD731" s="127"/>
      <c r="AE731" s="126"/>
      <c r="AF731" s="10"/>
      <c r="AG731" s="124"/>
      <c r="AH731" s="124"/>
      <c r="AI731" s="124"/>
      <c r="AJ731" s="124"/>
      <c r="AO731" s="124"/>
      <c r="BR731" s="124"/>
      <c r="BS731" s="125"/>
      <c r="BT731" s="125"/>
      <c r="BX731" s="124"/>
      <c r="BY731" s="125"/>
      <c r="BZ731" s="125"/>
      <c r="CO731" s="136"/>
      <c r="CP731" s="137"/>
    </row>
    <row r="732" spans="1:94" s="123" customFormat="1" x14ac:dyDescent="0.25">
      <c r="A732" s="128"/>
      <c r="B732" s="128"/>
      <c r="C732" s="79"/>
      <c r="D732" s="79"/>
      <c r="E732" s="128"/>
      <c r="F732" s="129"/>
      <c r="G732" s="128"/>
      <c r="H732" s="129"/>
      <c r="I732" s="127"/>
      <c r="J732" s="127"/>
      <c r="K732" s="128"/>
      <c r="L732" s="152"/>
      <c r="M732" s="153"/>
      <c r="N732" s="131"/>
      <c r="O732" s="80"/>
      <c r="P732" s="131"/>
      <c r="Q732" s="130"/>
      <c r="R732" s="130"/>
      <c r="S732" s="130"/>
      <c r="T732" s="130"/>
      <c r="U732" s="130"/>
      <c r="V732" s="131"/>
      <c r="W732" s="127"/>
      <c r="X732" s="127"/>
      <c r="Y732" s="127"/>
      <c r="Z732" s="127"/>
      <c r="AA732" s="127"/>
      <c r="AB732" s="127"/>
      <c r="AC732" s="127"/>
      <c r="AD732" s="127"/>
      <c r="AE732" s="126"/>
      <c r="AF732" s="10"/>
      <c r="AG732" s="124"/>
      <c r="AH732" s="124"/>
      <c r="AI732" s="124"/>
      <c r="AJ732" s="124"/>
      <c r="AO732" s="124"/>
      <c r="BR732" s="124"/>
      <c r="BS732" s="125"/>
      <c r="BT732" s="125"/>
      <c r="BX732" s="124"/>
      <c r="BY732" s="125"/>
      <c r="BZ732" s="125"/>
      <c r="CO732" s="136"/>
      <c r="CP732" s="137"/>
    </row>
    <row r="733" spans="1:94" s="123" customFormat="1" x14ac:dyDescent="0.25">
      <c r="A733" s="128"/>
      <c r="B733" s="128"/>
      <c r="C733" s="79"/>
      <c r="D733" s="79"/>
      <c r="E733" s="128"/>
      <c r="F733" s="129"/>
      <c r="G733" s="128"/>
      <c r="H733" s="129"/>
      <c r="I733" s="127"/>
      <c r="J733" s="127"/>
      <c r="K733" s="128"/>
      <c r="L733" s="152"/>
      <c r="M733" s="153"/>
      <c r="N733" s="131"/>
      <c r="O733" s="80"/>
      <c r="P733" s="131"/>
      <c r="Q733" s="130"/>
      <c r="R733" s="130"/>
      <c r="S733" s="130"/>
      <c r="T733" s="130"/>
      <c r="U733" s="130"/>
      <c r="V733" s="131"/>
      <c r="W733" s="127"/>
      <c r="X733" s="127"/>
      <c r="Y733" s="127"/>
      <c r="Z733" s="127"/>
      <c r="AA733" s="127"/>
      <c r="AB733" s="127"/>
      <c r="AC733" s="127"/>
      <c r="AD733" s="127"/>
      <c r="AE733" s="126"/>
      <c r="AF733" s="10"/>
      <c r="AG733" s="124"/>
      <c r="AH733" s="124"/>
      <c r="AI733" s="124"/>
      <c r="AJ733" s="124"/>
      <c r="AO733" s="124"/>
      <c r="BR733" s="124"/>
      <c r="BS733" s="125"/>
      <c r="BT733" s="125"/>
      <c r="BX733" s="124"/>
      <c r="BY733" s="125"/>
      <c r="BZ733" s="125"/>
      <c r="CO733" s="136"/>
      <c r="CP733" s="137"/>
    </row>
    <row r="734" spans="1:94" s="123" customFormat="1" x14ac:dyDescent="0.25">
      <c r="A734" s="128"/>
      <c r="B734" s="128"/>
      <c r="C734" s="79"/>
      <c r="D734" s="79"/>
      <c r="E734" s="128"/>
      <c r="F734" s="129"/>
      <c r="G734" s="128"/>
      <c r="H734" s="129"/>
      <c r="I734" s="127"/>
      <c r="J734" s="127"/>
      <c r="K734" s="128"/>
      <c r="L734" s="152"/>
      <c r="M734" s="153"/>
      <c r="N734" s="131"/>
      <c r="O734" s="80"/>
      <c r="P734" s="131"/>
      <c r="Q734" s="130"/>
      <c r="R734" s="130"/>
      <c r="S734" s="130"/>
      <c r="T734" s="130"/>
      <c r="U734" s="130"/>
      <c r="V734" s="131"/>
      <c r="W734" s="127"/>
      <c r="X734" s="127"/>
      <c r="Y734" s="127"/>
      <c r="Z734" s="127"/>
      <c r="AA734" s="127"/>
      <c r="AB734" s="127"/>
      <c r="AC734" s="127"/>
      <c r="AD734" s="127"/>
      <c r="AE734" s="126"/>
      <c r="AF734" s="10"/>
      <c r="AG734" s="124"/>
      <c r="AH734" s="124"/>
      <c r="AI734" s="124"/>
      <c r="AJ734" s="124"/>
      <c r="AO734" s="124"/>
      <c r="BR734" s="124"/>
      <c r="BS734" s="125"/>
      <c r="BT734" s="125"/>
      <c r="BX734" s="124"/>
      <c r="BY734" s="125"/>
      <c r="BZ734" s="125"/>
      <c r="CO734" s="136"/>
      <c r="CP734" s="137"/>
    </row>
    <row r="735" spans="1:94" s="123" customFormat="1" x14ac:dyDescent="0.25">
      <c r="A735" s="128"/>
      <c r="B735" s="128"/>
      <c r="C735" s="79"/>
      <c r="D735" s="79"/>
      <c r="E735" s="128"/>
      <c r="F735" s="129"/>
      <c r="G735" s="128"/>
      <c r="H735" s="129"/>
      <c r="I735" s="127"/>
      <c r="J735" s="127"/>
      <c r="K735" s="128"/>
      <c r="L735" s="152"/>
      <c r="M735" s="153"/>
      <c r="N735" s="131"/>
      <c r="O735" s="80"/>
      <c r="P735" s="131"/>
      <c r="Q735" s="130"/>
      <c r="R735" s="130"/>
      <c r="S735" s="130"/>
      <c r="T735" s="130"/>
      <c r="U735" s="130"/>
      <c r="V735" s="131"/>
      <c r="W735" s="127"/>
      <c r="X735" s="127"/>
      <c r="Y735" s="127"/>
      <c r="Z735" s="127"/>
      <c r="AA735" s="127"/>
      <c r="AB735" s="127"/>
      <c r="AC735" s="127"/>
      <c r="AD735" s="127"/>
      <c r="AE735" s="126"/>
      <c r="AF735" s="10"/>
      <c r="AG735" s="124"/>
      <c r="AH735" s="124"/>
      <c r="AI735" s="124"/>
      <c r="AJ735" s="124"/>
      <c r="AO735" s="124"/>
      <c r="BR735" s="124"/>
      <c r="BS735" s="125"/>
      <c r="BT735" s="125"/>
      <c r="BX735" s="124"/>
      <c r="BY735" s="125"/>
      <c r="BZ735" s="125"/>
      <c r="CO735" s="136"/>
      <c r="CP735" s="137"/>
    </row>
    <row r="736" spans="1:94" s="123" customFormat="1" x14ac:dyDescent="0.25">
      <c r="A736" s="128"/>
      <c r="B736" s="128"/>
      <c r="C736" s="79"/>
      <c r="D736" s="79"/>
      <c r="E736" s="128"/>
      <c r="F736" s="129"/>
      <c r="G736" s="128"/>
      <c r="H736" s="129"/>
      <c r="I736" s="127"/>
      <c r="J736" s="127"/>
      <c r="K736" s="128"/>
      <c r="L736" s="152"/>
      <c r="M736" s="153"/>
      <c r="N736" s="131"/>
      <c r="O736" s="80"/>
      <c r="P736" s="131"/>
      <c r="Q736" s="130"/>
      <c r="R736" s="130"/>
      <c r="S736" s="130"/>
      <c r="T736" s="130"/>
      <c r="U736" s="130"/>
      <c r="V736" s="131"/>
      <c r="W736" s="127"/>
      <c r="X736" s="127"/>
      <c r="Y736" s="127"/>
      <c r="Z736" s="127"/>
      <c r="AA736" s="127"/>
      <c r="AB736" s="127"/>
      <c r="AC736" s="127"/>
      <c r="AD736" s="127"/>
      <c r="AE736" s="126"/>
      <c r="AF736" s="10"/>
      <c r="AG736" s="124"/>
      <c r="AH736" s="124"/>
      <c r="AI736" s="124"/>
      <c r="AJ736" s="124"/>
      <c r="AO736" s="124"/>
      <c r="BR736" s="124"/>
      <c r="BS736" s="125"/>
      <c r="BT736" s="125"/>
      <c r="BX736" s="124"/>
      <c r="BY736" s="125"/>
      <c r="BZ736" s="125"/>
      <c r="CO736" s="136"/>
      <c r="CP736" s="137"/>
    </row>
    <row r="737" spans="1:94" s="123" customFormat="1" x14ac:dyDescent="0.25">
      <c r="A737" s="128"/>
      <c r="B737" s="128"/>
      <c r="C737" s="79"/>
      <c r="D737" s="79"/>
      <c r="E737" s="128"/>
      <c r="F737" s="129"/>
      <c r="G737" s="128"/>
      <c r="H737" s="129"/>
      <c r="I737" s="127"/>
      <c r="J737" s="127"/>
      <c r="K737" s="128"/>
      <c r="L737" s="152"/>
      <c r="M737" s="153"/>
      <c r="N737" s="131"/>
      <c r="O737" s="80"/>
      <c r="P737" s="131"/>
      <c r="Q737" s="130"/>
      <c r="R737" s="130"/>
      <c r="S737" s="130"/>
      <c r="T737" s="130"/>
      <c r="U737" s="130"/>
      <c r="V737" s="131"/>
      <c r="W737" s="127"/>
      <c r="X737" s="127"/>
      <c r="Y737" s="127"/>
      <c r="Z737" s="127"/>
      <c r="AA737" s="127"/>
      <c r="AB737" s="127"/>
      <c r="AC737" s="127"/>
      <c r="AD737" s="127"/>
      <c r="AE737" s="126"/>
      <c r="AF737" s="10"/>
      <c r="AG737" s="124"/>
      <c r="AH737" s="124"/>
      <c r="AI737" s="124"/>
      <c r="AJ737" s="124"/>
      <c r="AO737" s="124"/>
      <c r="BR737" s="124"/>
      <c r="BS737" s="125"/>
      <c r="BT737" s="125"/>
      <c r="BX737" s="124"/>
      <c r="BY737" s="125"/>
      <c r="BZ737" s="125"/>
      <c r="CO737" s="136"/>
      <c r="CP737" s="137"/>
    </row>
    <row r="738" spans="1:94" s="123" customFormat="1" x14ac:dyDescent="0.25">
      <c r="A738" s="128"/>
      <c r="B738" s="128"/>
      <c r="C738" s="79"/>
      <c r="D738" s="79"/>
      <c r="E738" s="128"/>
      <c r="F738" s="129"/>
      <c r="G738" s="128"/>
      <c r="H738" s="129"/>
      <c r="I738" s="127"/>
      <c r="J738" s="127"/>
      <c r="K738" s="128"/>
      <c r="L738" s="152"/>
      <c r="M738" s="153"/>
      <c r="N738" s="131"/>
      <c r="O738" s="80"/>
      <c r="P738" s="131"/>
      <c r="Q738" s="130"/>
      <c r="R738" s="130"/>
      <c r="S738" s="130"/>
      <c r="T738" s="130"/>
      <c r="U738" s="130"/>
      <c r="V738" s="131"/>
      <c r="W738" s="127"/>
      <c r="X738" s="127"/>
      <c r="Y738" s="127"/>
      <c r="Z738" s="127"/>
      <c r="AA738" s="127"/>
      <c r="AB738" s="127"/>
      <c r="AC738" s="127"/>
      <c r="AD738" s="127"/>
      <c r="AE738" s="126"/>
      <c r="AF738" s="10"/>
      <c r="AG738" s="124"/>
      <c r="AH738" s="124"/>
      <c r="AI738" s="124"/>
      <c r="AJ738" s="124"/>
      <c r="AO738" s="124"/>
      <c r="BR738" s="124"/>
      <c r="BS738" s="125"/>
      <c r="BT738" s="125"/>
      <c r="BX738" s="124"/>
      <c r="BY738" s="125"/>
      <c r="BZ738" s="125"/>
      <c r="CO738" s="136"/>
      <c r="CP738" s="137"/>
    </row>
    <row r="739" spans="1:94" s="123" customFormat="1" x14ac:dyDescent="0.25">
      <c r="A739" s="128"/>
      <c r="B739" s="128"/>
      <c r="C739" s="79"/>
      <c r="D739" s="79"/>
      <c r="E739" s="128"/>
      <c r="F739" s="129"/>
      <c r="G739" s="128"/>
      <c r="H739" s="129"/>
      <c r="I739" s="127"/>
      <c r="J739" s="127"/>
      <c r="K739" s="128"/>
      <c r="L739" s="152"/>
      <c r="M739" s="153"/>
      <c r="N739" s="131"/>
      <c r="O739" s="80"/>
      <c r="P739" s="131"/>
      <c r="Q739" s="130"/>
      <c r="R739" s="130"/>
      <c r="S739" s="130"/>
      <c r="T739" s="130"/>
      <c r="U739" s="130"/>
      <c r="V739" s="131"/>
      <c r="W739" s="127"/>
      <c r="X739" s="127"/>
      <c r="Y739" s="127"/>
      <c r="Z739" s="127"/>
      <c r="AA739" s="127"/>
      <c r="AB739" s="127"/>
      <c r="AC739" s="127"/>
      <c r="AD739" s="127"/>
      <c r="AE739" s="126"/>
      <c r="AF739" s="10"/>
      <c r="AG739" s="124"/>
      <c r="AH739" s="124"/>
      <c r="AI739" s="124"/>
      <c r="AJ739" s="124"/>
      <c r="AO739" s="124"/>
      <c r="BR739" s="124"/>
      <c r="BS739" s="125"/>
      <c r="BT739" s="125"/>
      <c r="BX739" s="124"/>
      <c r="BY739" s="125"/>
      <c r="BZ739" s="125"/>
      <c r="CO739" s="136"/>
      <c r="CP739" s="137"/>
    </row>
    <row r="740" spans="1:94" s="123" customFormat="1" x14ac:dyDescent="0.25">
      <c r="A740" s="128"/>
      <c r="B740" s="128"/>
      <c r="C740" s="79"/>
      <c r="D740" s="79"/>
      <c r="E740" s="128"/>
      <c r="F740" s="129"/>
      <c r="G740" s="128"/>
      <c r="H740" s="129"/>
      <c r="I740" s="127"/>
      <c r="J740" s="127"/>
      <c r="K740" s="128"/>
      <c r="L740" s="152"/>
      <c r="M740" s="153"/>
      <c r="N740" s="131"/>
      <c r="O740" s="80"/>
      <c r="P740" s="131"/>
      <c r="Q740" s="130"/>
      <c r="R740" s="130"/>
      <c r="S740" s="130"/>
      <c r="T740" s="130"/>
      <c r="U740" s="130"/>
      <c r="V740" s="131"/>
      <c r="W740" s="127"/>
      <c r="X740" s="127"/>
      <c r="Y740" s="127"/>
      <c r="Z740" s="127"/>
      <c r="AA740" s="127"/>
      <c r="AB740" s="127"/>
      <c r="AC740" s="127"/>
      <c r="AD740" s="127"/>
      <c r="AE740" s="126"/>
      <c r="AF740" s="10"/>
      <c r="AG740" s="124"/>
      <c r="AH740" s="124"/>
      <c r="AI740" s="124"/>
      <c r="AJ740" s="124"/>
      <c r="AO740" s="124"/>
      <c r="BR740" s="124"/>
      <c r="BS740" s="125"/>
      <c r="BT740" s="125"/>
      <c r="BX740" s="124"/>
      <c r="BY740" s="125"/>
      <c r="BZ740" s="125"/>
      <c r="CO740" s="136"/>
      <c r="CP740" s="137"/>
    </row>
    <row r="741" spans="1:94" s="123" customFormat="1" x14ac:dyDescent="0.25">
      <c r="A741" s="128"/>
      <c r="B741" s="128"/>
      <c r="C741" s="79"/>
      <c r="D741" s="79"/>
      <c r="E741" s="128"/>
      <c r="F741" s="129"/>
      <c r="G741" s="128"/>
      <c r="H741" s="129"/>
      <c r="I741" s="127"/>
      <c r="J741" s="127"/>
      <c r="K741" s="128"/>
      <c r="L741" s="152"/>
      <c r="M741" s="153"/>
      <c r="N741" s="131"/>
      <c r="O741" s="80"/>
      <c r="P741" s="131"/>
      <c r="Q741" s="130"/>
      <c r="R741" s="130"/>
      <c r="S741" s="130"/>
      <c r="T741" s="130"/>
      <c r="U741" s="130"/>
      <c r="V741" s="131"/>
      <c r="W741" s="127"/>
      <c r="X741" s="127"/>
      <c r="Y741" s="127"/>
      <c r="Z741" s="127"/>
      <c r="AA741" s="127"/>
      <c r="AB741" s="127"/>
      <c r="AC741" s="127"/>
      <c r="AD741" s="127"/>
      <c r="AE741" s="126"/>
      <c r="AF741" s="10"/>
      <c r="AG741" s="124"/>
      <c r="AH741" s="124"/>
      <c r="AI741" s="124"/>
      <c r="AJ741" s="124"/>
      <c r="AO741" s="124"/>
      <c r="BR741" s="124"/>
      <c r="BS741" s="125"/>
      <c r="BT741" s="125"/>
      <c r="BX741" s="124"/>
      <c r="BY741" s="125"/>
      <c r="BZ741" s="125"/>
      <c r="CO741" s="136"/>
      <c r="CP741" s="137"/>
    </row>
    <row r="742" spans="1:94" s="123" customFormat="1" x14ac:dyDescent="0.25">
      <c r="A742" s="128"/>
      <c r="B742" s="128"/>
      <c r="C742" s="79"/>
      <c r="D742" s="79"/>
      <c r="E742" s="128"/>
      <c r="F742" s="129"/>
      <c r="G742" s="128"/>
      <c r="H742" s="129"/>
      <c r="I742" s="127"/>
      <c r="J742" s="127"/>
      <c r="K742" s="128"/>
      <c r="L742" s="152"/>
      <c r="M742" s="153"/>
      <c r="N742" s="131"/>
      <c r="O742" s="80"/>
      <c r="P742" s="131"/>
      <c r="Q742" s="130"/>
      <c r="R742" s="130"/>
      <c r="S742" s="130"/>
      <c r="T742" s="130"/>
      <c r="U742" s="130"/>
      <c r="V742" s="131"/>
      <c r="W742" s="127"/>
      <c r="X742" s="127"/>
      <c r="Y742" s="127"/>
      <c r="Z742" s="127"/>
      <c r="AA742" s="127"/>
      <c r="AB742" s="127"/>
      <c r="AC742" s="127"/>
      <c r="AD742" s="127"/>
      <c r="AE742" s="126"/>
      <c r="AF742" s="10"/>
      <c r="AG742" s="124"/>
      <c r="AH742" s="124"/>
      <c r="AI742" s="124"/>
      <c r="AJ742" s="124"/>
      <c r="AO742" s="124"/>
      <c r="BR742" s="124"/>
      <c r="BS742" s="125"/>
      <c r="BT742" s="125"/>
      <c r="BX742" s="124"/>
      <c r="BY742" s="125"/>
      <c r="BZ742" s="125"/>
      <c r="CO742" s="136"/>
      <c r="CP742" s="137"/>
    </row>
    <row r="743" spans="1:94" s="123" customFormat="1" x14ac:dyDescent="0.25">
      <c r="A743" s="128"/>
      <c r="B743" s="128"/>
      <c r="C743" s="79"/>
      <c r="D743" s="79"/>
      <c r="E743" s="128"/>
      <c r="F743" s="129"/>
      <c r="G743" s="128"/>
      <c r="H743" s="129"/>
      <c r="I743" s="127"/>
      <c r="J743" s="127"/>
      <c r="K743" s="128"/>
      <c r="L743" s="152"/>
      <c r="M743" s="153"/>
      <c r="N743" s="131"/>
      <c r="O743" s="80"/>
      <c r="P743" s="131"/>
      <c r="Q743" s="130"/>
      <c r="R743" s="130"/>
      <c r="S743" s="130"/>
      <c r="T743" s="130"/>
      <c r="U743" s="130"/>
      <c r="V743" s="131"/>
      <c r="W743" s="127"/>
      <c r="X743" s="127"/>
      <c r="Y743" s="127"/>
      <c r="Z743" s="127"/>
      <c r="AA743" s="127"/>
      <c r="AB743" s="127"/>
      <c r="AC743" s="127"/>
      <c r="AD743" s="127"/>
      <c r="AE743" s="126"/>
      <c r="AF743" s="10"/>
      <c r="AG743" s="124"/>
      <c r="AH743" s="124"/>
      <c r="AI743" s="124"/>
      <c r="AJ743" s="124"/>
      <c r="AO743" s="124"/>
      <c r="BR743" s="124"/>
      <c r="BS743" s="125"/>
      <c r="BT743" s="125"/>
      <c r="BX743" s="124"/>
      <c r="BY743" s="125"/>
      <c r="BZ743" s="125"/>
      <c r="CO743" s="136"/>
      <c r="CP743" s="137"/>
    </row>
    <row r="744" spans="1:94" s="123" customFormat="1" x14ac:dyDescent="0.25">
      <c r="A744" s="128"/>
      <c r="B744" s="128"/>
      <c r="C744" s="79"/>
      <c r="D744" s="79"/>
      <c r="E744" s="128"/>
      <c r="F744" s="129"/>
      <c r="G744" s="128"/>
      <c r="H744" s="129"/>
      <c r="I744" s="127"/>
      <c r="J744" s="127"/>
      <c r="K744" s="128"/>
      <c r="L744" s="152"/>
      <c r="M744" s="153"/>
      <c r="N744" s="131"/>
      <c r="O744" s="80"/>
      <c r="P744" s="131"/>
      <c r="Q744" s="130"/>
      <c r="R744" s="130"/>
      <c r="S744" s="130"/>
      <c r="T744" s="130"/>
      <c r="U744" s="130"/>
      <c r="V744" s="131"/>
      <c r="W744" s="127"/>
      <c r="X744" s="127"/>
      <c r="Y744" s="127"/>
      <c r="Z744" s="127"/>
      <c r="AA744" s="127"/>
      <c r="AB744" s="127"/>
      <c r="AC744" s="127"/>
      <c r="AD744" s="127"/>
      <c r="AE744" s="126"/>
      <c r="AF744" s="10"/>
      <c r="AG744" s="124"/>
      <c r="AH744" s="124"/>
      <c r="AI744" s="124"/>
      <c r="AJ744" s="124"/>
      <c r="AO744" s="124"/>
      <c r="BR744" s="124"/>
      <c r="BS744" s="125"/>
      <c r="BT744" s="125"/>
      <c r="BX744" s="124"/>
      <c r="BY744" s="125"/>
      <c r="BZ744" s="125"/>
      <c r="CO744" s="136"/>
      <c r="CP744" s="137"/>
    </row>
    <row r="745" spans="1:94" s="123" customFormat="1" x14ac:dyDescent="0.25">
      <c r="A745" s="128"/>
      <c r="B745" s="128"/>
      <c r="C745" s="79"/>
      <c r="D745" s="79"/>
      <c r="E745" s="128"/>
      <c r="F745" s="129"/>
      <c r="G745" s="128"/>
      <c r="H745" s="129"/>
      <c r="I745" s="127"/>
      <c r="J745" s="127"/>
      <c r="K745" s="128"/>
      <c r="L745" s="152"/>
      <c r="M745" s="153"/>
      <c r="N745" s="131"/>
      <c r="O745" s="80"/>
      <c r="P745" s="131"/>
      <c r="Q745" s="130"/>
      <c r="R745" s="130"/>
      <c r="S745" s="130"/>
      <c r="T745" s="130"/>
      <c r="U745" s="130"/>
      <c r="V745" s="131"/>
      <c r="W745" s="127"/>
      <c r="X745" s="127"/>
      <c r="Y745" s="127"/>
      <c r="Z745" s="127"/>
      <c r="AA745" s="127"/>
      <c r="AB745" s="127"/>
      <c r="AC745" s="127"/>
      <c r="AD745" s="127"/>
      <c r="AE745" s="126"/>
      <c r="AF745" s="10"/>
      <c r="AG745" s="124"/>
      <c r="AH745" s="124"/>
      <c r="AI745" s="124"/>
      <c r="AJ745" s="124"/>
      <c r="AO745" s="124"/>
      <c r="BR745" s="124"/>
      <c r="BS745" s="125"/>
      <c r="BT745" s="125"/>
      <c r="BX745" s="124"/>
      <c r="BY745" s="125"/>
      <c r="BZ745" s="125"/>
      <c r="CO745" s="136"/>
      <c r="CP745" s="137"/>
    </row>
    <row r="746" spans="1:94" s="123" customFormat="1" x14ac:dyDescent="0.25">
      <c r="A746" s="128"/>
      <c r="B746" s="128"/>
      <c r="C746" s="79"/>
      <c r="D746" s="79"/>
      <c r="E746" s="128"/>
      <c r="F746" s="129"/>
      <c r="G746" s="128"/>
      <c r="H746" s="129"/>
      <c r="I746" s="127"/>
      <c r="J746" s="127"/>
      <c r="K746" s="128"/>
      <c r="L746" s="152"/>
      <c r="M746" s="153"/>
      <c r="N746" s="131"/>
      <c r="O746" s="80"/>
      <c r="P746" s="131"/>
      <c r="Q746" s="130"/>
      <c r="R746" s="130"/>
      <c r="S746" s="130"/>
      <c r="T746" s="130"/>
      <c r="U746" s="130"/>
      <c r="V746" s="131"/>
      <c r="W746" s="127"/>
      <c r="X746" s="127"/>
      <c r="Y746" s="127"/>
      <c r="Z746" s="127"/>
      <c r="AA746" s="127"/>
      <c r="AB746" s="127"/>
      <c r="AC746" s="127"/>
      <c r="AD746" s="127"/>
      <c r="AE746" s="126"/>
      <c r="AF746" s="10"/>
      <c r="AG746" s="124"/>
      <c r="AH746" s="124"/>
      <c r="AI746" s="124"/>
      <c r="AJ746" s="124"/>
      <c r="AO746" s="124"/>
      <c r="BR746" s="124"/>
      <c r="BS746" s="125"/>
      <c r="BT746" s="125"/>
      <c r="BX746" s="124"/>
      <c r="BY746" s="125"/>
      <c r="BZ746" s="125"/>
      <c r="CO746" s="136"/>
      <c r="CP746" s="137"/>
    </row>
    <row r="747" spans="1:94" s="123" customFormat="1" x14ac:dyDescent="0.25">
      <c r="A747" s="128"/>
      <c r="B747" s="128"/>
      <c r="C747" s="79"/>
      <c r="D747" s="79"/>
      <c r="E747" s="128"/>
      <c r="F747" s="129"/>
      <c r="G747" s="128"/>
      <c r="H747" s="129"/>
      <c r="I747" s="127"/>
      <c r="J747" s="127"/>
      <c r="K747" s="128"/>
      <c r="L747" s="152"/>
      <c r="M747" s="153"/>
      <c r="N747" s="131"/>
      <c r="O747" s="80"/>
      <c r="P747" s="131"/>
      <c r="Q747" s="130"/>
      <c r="R747" s="130"/>
      <c r="S747" s="130"/>
      <c r="T747" s="130"/>
      <c r="U747" s="130"/>
      <c r="V747" s="131"/>
      <c r="W747" s="127"/>
      <c r="X747" s="127"/>
      <c r="Y747" s="127"/>
      <c r="Z747" s="127"/>
      <c r="AA747" s="127"/>
      <c r="AB747" s="127"/>
      <c r="AC747" s="127"/>
      <c r="AD747" s="127"/>
      <c r="AE747" s="126"/>
      <c r="AF747" s="10"/>
      <c r="AG747" s="124"/>
      <c r="AH747" s="124"/>
      <c r="AI747" s="124"/>
      <c r="AJ747" s="124"/>
      <c r="AO747" s="124"/>
      <c r="BR747" s="124"/>
      <c r="BS747" s="125"/>
      <c r="BT747" s="125"/>
      <c r="BX747" s="124"/>
      <c r="BY747" s="125"/>
      <c r="BZ747" s="125"/>
      <c r="CO747" s="136"/>
      <c r="CP747" s="137"/>
    </row>
    <row r="748" spans="1:94" s="123" customFormat="1" x14ac:dyDescent="0.25">
      <c r="A748" s="128"/>
      <c r="B748" s="128"/>
      <c r="C748" s="79"/>
      <c r="D748" s="79"/>
      <c r="E748" s="128"/>
      <c r="F748" s="129"/>
      <c r="G748" s="128"/>
      <c r="H748" s="129"/>
      <c r="I748" s="127"/>
      <c r="J748" s="127"/>
      <c r="K748" s="128"/>
      <c r="L748" s="152"/>
      <c r="M748" s="153"/>
      <c r="N748" s="131"/>
      <c r="O748" s="80"/>
      <c r="P748" s="131"/>
      <c r="Q748" s="130"/>
      <c r="R748" s="130"/>
      <c r="S748" s="130"/>
      <c r="T748" s="130"/>
      <c r="U748" s="130"/>
      <c r="V748" s="131"/>
      <c r="W748" s="127"/>
      <c r="X748" s="127"/>
      <c r="Y748" s="127"/>
      <c r="Z748" s="127"/>
      <c r="AA748" s="127"/>
      <c r="AB748" s="127"/>
      <c r="AC748" s="127"/>
      <c r="AD748" s="127"/>
      <c r="AE748" s="126"/>
      <c r="AF748" s="10"/>
      <c r="AG748" s="124"/>
      <c r="AH748" s="124"/>
      <c r="AI748" s="124"/>
      <c r="AJ748" s="124"/>
      <c r="AO748" s="124"/>
      <c r="BR748" s="124"/>
      <c r="BS748" s="125"/>
      <c r="BT748" s="125"/>
      <c r="BX748" s="124"/>
      <c r="BY748" s="125"/>
      <c r="BZ748" s="125"/>
      <c r="CO748" s="136"/>
      <c r="CP748" s="137"/>
    </row>
    <row r="749" spans="1:94" s="123" customFormat="1" x14ac:dyDescent="0.25">
      <c r="A749" s="128"/>
      <c r="B749" s="128"/>
      <c r="C749" s="79"/>
      <c r="D749" s="79"/>
      <c r="E749" s="128"/>
      <c r="F749" s="129"/>
      <c r="G749" s="128"/>
      <c r="H749" s="129"/>
      <c r="I749" s="127"/>
      <c r="J749" s="127"/>
      <c r="K749" s="128"/>
      <c r="L749" s="152"/>
      <c r="M749" s="153"/>
      <c r="N749" s="131"/>
      <c r="O749" s="80"/>
      <c r="P749" s="131"/>
      <c r="Q749" s="130"/>
      <c r="R749" s="130"/>
      <c r="S749" s="130"/>
      <c r="T749" s="130"/>
      <c r="U749" s="130"/>
      <c r="V749" s="131"/>
      <c r="W749" s="127"/>
      <c r="X749" s="127"/>
      <c r="Y749" s="127"/>
      <c r="Z749" s="127"/>
      <c r="AA749" s="127"/>
      <c r="AB749" s="127"/>
      <c r="AC749" s="127"/>
      <c r="AD749" s="127"/>
      <c r="AE749" s="126"/>
      <c r="AF749" s="10"/>
      <c r="AG749" s="124"/>
      <c r="AH749" s="124"/>
      <c r="AI749" s="124"/>
      <c r="AJ749" s="124"/>
      <c r="AO749" s="124"/>
      <c r="BR749" s="124"/>
      <c r="BS749" s="125"/>
      <c r="BT749" s="125"/>
      <c r="BX749" s="124"/>
      <c r="BY749" s="125"/>
      <c r="BZ749" s="125"/>
      <c r="CO749" s="136"/>
      <c r="CP749" s="137"/>
    </row>
    <row r="750" spans="1:94" s="123" customFormat="1" x14ac:dyDescent="0.25">
      <c r="A750" s="128"/>
      <c r="B750" s="128"/>
      <c r="C750" s="79"/>
      <c r="D750" s="79"/>
      <c r="E750" s="128"/>
      <c r="F750" s="129"/>
      <c r="G750" s="128"/>
      <c r="H750" s="129"/>
      <c r="I750" s="127"/>
      <c r="J750" s="127"/>
      <c r="K750" s="128"/>
      <c r="L750" s="152"/>
      <c r="M750" s="153"/>
      <c r="N750" s="131"/>
      <c r="O750" s="80"/>
      <c r="P750" s="131"/>
      <c r="Q750" s="130"/>
      <c r="R750" s="130"/>
      <c r="S750" s="130"/>
      <c r="T750" s="130"/>
      <c r="U750" s="130"/>
      <c r="V750" s="131"/>
      <c r="W750" s="127"/>
      <c r="X750" s="127"/>
      <c r="Y750" s="127"/>
      <c r="Z750" s="127"/>
      <c r="AA750" s="127"/>
      <c r="AB750" s="127"/>
      <c r="AC750" s="127"/>
      <c r="AD750" s="127"/>
      <c r="AE750" s="126"/>
      <c r="AF750" s="10"/>
      <c r="AG750" s="124"/>
      <c r="AH750" s="124"/>
      <c r="AI750" s="124"/>
      <c r="AJ750" s="124"/>
      <c r="AO750" s="124"/>
      <c r="BR750" s="124"/>
      <c r="BS750" s="125"/>
      <c r="BT750" s="125"/>
      <c r="BX750" s="124"/>
      <c r="BY750" s="125"/>
      <c r="BZ750" s="125"/>
      <c r="CO750" s="136"/>
      <c r="CP750" s="137"/>
    </row>
    <row r="751" spans="1:94" s="123" customFormat="1" x14ac:dyDescent="0.25">
      <c r="A751" s="128"/>
      <c r="B751" s="128"/>
      <c r="C751" s="79"/>
      <c r="D751" s="79"/>
      <c r="E751" s="128"/>
      <c r="F751" s="129"/>
      <c r="G751" s="128"/>
      <c r="H751" s="129"/>
      <c r="I751" s="127"/>
      <c r="J751" s="127"/>
      <c r="K751" s="128"/>
      <c r="L751" s="152"/>
      <c r="M751" s="153"/>
      <c r="N751" s="131"/>
      <c r="O751" s="80"/>
      <c r="P751" s="131"/>
      <c r="Q751" s="130"/>
      <c r="R751" s="130"/>
      <c r="S751" s="130"/>
      <c r="T751" s="130"/>
      <c r="U751" s="130"/>
      <c r="V751" s="131"/>
      <c r="W751" s="127"/>
      <c r="X751" s="127"/>
      <c r="Y751" s="127"/>
      <c r="Z751" s="127"/>
      <c r="AA751" s="127"/>
      <c r="AB751" s="127"/>
      <c r="AC751" s="127"/>
      <c r="AD751" s="127"/>
      <c r="AE751" s="126"/>
      <c r="AF751" s="10"/>
      <c r="AG751" s="124"/>
      <c r="AH751" s="124"/>
      <c r="AI751" s="124"/>
      <c r="AJ751" s="124"/>
      <c r="AO751" s="124"/>
      <c r="BR751" s="124"/>
      <c r="BS751" s="125"/>
      <c r="BT751" s="125"/>
      <c r="BX751" s="124"/>
      <c r="BY751" s="125"/>
      <c r="BZ751" s="125"/>
      <c r="CO751" s="136"/>
      <c r="CP751" s="137"/>
    </row>
    <row r="752" spans="1:94" s="123" customFormat="1" x14ac:dyDescent="0.25">
      <c r="A752" s="128"/>
      <c r="B752" s="128"/>
      <c r="C752" s="79"/>
      <c r="D752" s="79"/>
      <c r="E752" s="128"/>
      <c r="F752" s="129"/>
      <c r="G752" s="128"/>
      <c r="H752" s="129"/>
      <c r="I752" s="127"/>
      <c r="J752" s="127"/>
      <c r="K752" s="128"/>
      <c r="L752" s="152"/>
      <c r="M752" s="153"/>
      <c r="N752" s="131"/>
      <c r="O752" s="80"/>
      <c r="P752" s="131"/>
      <c r="Q752" s="130"/>
      <c r="R752" s="130"/>
      <c r="S752" s="130"/>
      <c r="T752" s="130"/>
      <c r="U752" s="130"/>
      <c r="V752" s="131"/>
      <c r="W752" s="127"/>
      <c r="X752" s="127"/>
      <c r="Y752" s="127"/>
      <c r="Z752" s="127"/>
      <c r="AA752" s="127"/>
      <c r="AB752" s="127"/>
      <c r="AC752" s="127"/>
      <c r="AD752" s="127"/>
      <c r="AE752" s="126"/>
      <c r="AF752" s="10"/>
      <c r="AG752" s="124"/>
      <c r="AH752" s="124"/>
      <c r="AI752" s="124"/>
      <c r="AJ752" s="124"/>
      <c r="AO752" s="124"/>
      <c r="BR752" s="124"/>
      <c r="BS752" s="125"/>
      <c r="BT752" s="125"/>
      <c r="BX752" s="124"/>
      <c r="BY752" s="125"/>
      <c r="BZ752" s="125"/>
      <c r="CO752" s="136"/>
      <c r="CP752" s="137"/>
    </row>
    <row r="753" spans="1:94" s="123" customFormat="1" x14ac:dyDescent="0.25">
      <c r="A753" s="128"/>
      <c r="B753" s="128"/>
      <c r="C753" s="79"/>
      <c r="D753" s="79"/>
      <c r="E753" s="128"/>
      <c r="F753" s="129"/>
      <c r="G753" s="128"/>
      <c r="H753" s="129"/>
      <c r="I753" s="127"/>
      <c r="J753" s="127"/>
      <c r="K753" s="128"/>
      <c r="L753" s="152"/>
      <c r="M753" s="153"/>
      <c r="N753" s="131"/>
      <c r="O753" s="80"/>
      <c r="P753" s="131"/>
      <c r="Q753" s="130"/>
      <c r="R753" s="130"/>
      <c r="S753" s="130"/>
      <c r="T753" s="130"/>
      <c r="U753" s="130"/>
      <c r="V753" s="131"/>
      <c r="W753" s="127"/>
      <c r="X753" s="127"/>
      <c r="Y753" s="127"/>
      <c r="Z753" s="127"/>
      <c r="AA753" s="127"/>
      <c r="AB753" s="127"/>
      <c r="AC753" s="127"/>
      <c r="AD753" s="127"/>
      <c r="AE753" s="126"/>
      <c r="AF753" s="10"/>
      <c r="AG753" s="124"/>
      <c r="AH753" s="124"/>
      <c r="AI753" s="124"/>
      <c r="AJ753" s="124"/>
      <c r="AO753" s="124"/>
      <c r="BR753" s="124"/>
      <c r="BS753" s="125"/>
      <c r="BT753" s="125"/>
      <c r="BX753" s="124"/>
      <c r="BY753" s="125"/>
      <c r="BZ753" s="125"/>
      <c r="CO753" s="136"/>
      <c r="CP753" s="137"/>
    </row>
    <row r="754" spans="1:94" s="123" customFormat="1" x14ac:dyDescent="0.25">
      <c r="A754" s="128"/>
      <c r="B754" s="128"/>
      <c r="C754" s="79"/>
      <c r="D754" s="79"/>
      <c r="E754" s="128"/>
      <c r="F754" s="129"/>
      <c r="G754" s="128"/>
      <c r="H754" s="129"/>
      <c r="I754" s="127"/>
      <c r="J754" s="127"/>
      <c r="K754" s="128"/>
      <c r="L754" s="152"/>
      <c r="M754" s="153"/>
      <c r="N754" s="131"/>
      <c r="O754" s="80"/>
      <c r="P754" s="131"/>
      <c r="Q754" s="130"/>
      <c r="R754" s="130"/>
      <c r="S754" s="130"/>
      <c r="T754" s="130"/>
      <c r="U754" s="130"/>
      <c r="V754" s="131"/>
      <c r="W754" s="127"/>
      <c r="X754" s="127"/>
      <c r="Y754" s="127"/>
      <c r="Z754" s="127"/>
      <c r="AA754" s="127"/>
      <c r="AB754" s="127"/>
      <c r="AC754" s="127"/>
      <c r="AD754" s="127"/>
      <c r="AE754" s="126"/>
      <c r="AF754" s="10"/>
      <c r="AG754" s="124"/>
      <c r="AH754" s="124"/>
      <c r="AI754" s="124"/>
      <c r="AJ754" s="124"/>
      <c r="AO754" s="124"/>
      <c r="BR754" s="124"/>
      <c r="BS754" s="125"/>
      <c r="BT754" s="125"/>
      <c r="BX754" s="124"/>
      <c r="BY754" s="125"/>
      <c r="BZ754" s="125"/>
      <c r="CO754" s="136"/>
      <c r="CP754" s="137"/>
    </row>
    <row r="755" spans="1:94" s="123" customFormat="1" x14ac:dyDescent="0.25">
      <c r="A755" s="128"/>
      <c r="B755" s="128"/>
      <c r="C755" s="79"/>
      <c r="D755" s="79"/>
      <c r="E755" s="128"/>
      <c r="F755" s="129"/>
      <c r="G755" s="128"/>
      <c r="H755" s="129"/>
      <c r="I755" s="127"/>
      <c r="J755" s="127"/>
      <c r="K755" s="128"/>
      <c r="L755" s="152"/>
      <c r="M755" s="153"/>
      <c r="N755" s="131"/>
      <c r="O755" s="80"/>
      <c r="P755" s="131"/>
      <c r="Q755" s="130"/>
      <c r="R755" s="130"/>
      <c r="S755" s="130"/>
      <c r="T755" s="130"/>
      <c r="U755" s="130"/>
      <c r="V755" s="131"/>
      <c r="W755" s="127"/>
      <c r="X755" s="127"/>
      <c r="Y755" s="127"/>
      <c r="Z755" s="127"/>
      <c r="AA755" s="127"/>
      <c r="AB755" s="127"/>
      <c r="AC755" s="127"/>
      <c r="AD755" s="127"/>
      <c r="AE755" s="126"/>
      <c r="AF755" s="10"/>
      <c r="AG755" s="124"/>
      <c r="AH755" s="124"/>
      <c r="AI755" s="124"/>
      <c r="AJ755" s="124"/>
      <c r="AO755" s="124"/>
      <c r="BR755" s="124"/>
      <c r="BS755" s="125"/>
      <c r="BT755" s="125"/>
      <c r="BX755" s="124"/>
      <c r="BY755" s="125"/>
      <c r="BZ755" s="125"/>
      <c r="CO755" s="136"/>
      <c r="CP755" s="137"/>
    </row>
    <row r="756" spans="1:94" s="123" customFormat="1" x14ac:dyDescent="0.25">
      <c r="A756" s="128"/>
      <c r="B756" s="128"/>
      <c r="C756" s="79"/>
      <c r="D756" s="79"/>
      <c r="E756" s="128"/>
      <c r="F756" s="129"/>
      <c r="G756" s="128"/>
      <c r="H756" s="129"/>
      <c r="I756" s="127"/>
      <c r="J756" s="127"/>
      <c r="K756" s="128"/>
      <c r="L756" s="152"/>
      <c r="M756" s="153"/>
      <c r="N756" s="131"/>
      <c r="O756" s="80"/>
      <c r="P756" s="131"/>
      <c r="Q756" s="130"/>
      <c r="R756" s="130"/>
      <c r="S756" s="130"/>
      <c r="T756" s="130"/>
      <c r="U756" s="130"/>
      <c r="V756" s="131"/>
      <c r="W756" s="127"/>
      <c r="X756" s="127"/>
      <c r="Y756" s="127"/>
      <c r="Z756" s="127"/>
      <c r="AA756" s="127"/>
      <c r="AB756" s="127"/>
      <c r="AC756" s="127"/>
      <c r="AD756" s="127"/>
      <c r="AE756" s="126"/>
      <c r="AF756" s="10"/>
      <c r="AG756" s="124"/>
      <c r="AH756" s="124"/>
      <c r="AI756" s="124"/>
      <c r="AJ756" s="124"/>
      <c r="AO756" s="124"/>
      <c r="BR756" s="124"/>
      <c r="BS756" s="125"/>
      <c r="BT756" s="125"/>
      <c r="BX756" s="124"/>
      <c r="BY756" s="125"/>
      <c r="BZ756" s="125"/>
      <c r="CO756" s="136"/>
      <c r="CP756" s="137"/>
    </row>
    <row r="757" spans="1:94" s="123" customFormat="1" x14ac:dyDescent="0.25">
      <c r="A757" s="128"/>
      <c r="B757" s="128"/>
      <c r="C757" s="79"/>
      <c r="D757" s="79"/>
      <c r="E757" s="128"/>
      <c r="F757" s="129"/>
      <c r="G757" s="128"/>
      <c r="H757" s="129"/>
      <c r="I757" s="127"/>
      <c r="J757" s="127"/>
      <c r="K757" s="128"/>
      <c r="L757" s="152"/>
      <c r="M757" s="153"/>
      <c r="N757" s="131"/>
      <c r="O757" s="80"/>
      <c r="P757" s="131"/>
      <c r="Q757" s="130"/>
      <c r="R757" s="130"/>
      <c r="S757" s="130"/>
      <c r="T757" s="130"/>
      <c r="U757" s="130"/>
      <c r="V757" s="131"/>
      <c r="W757" s="127"/>
      <c r="X757" s="127"/>
      <c r="Y757" s="127"/>
      <c r="Z757" s="127"/>
      <c r="AA757" s="127"/>
      <c r="AB757" s="127"/>
      <c r="AC757" s="127"/>
      <c r="AD757" s="127"/>
      <c r="AE757" s="126"/>
      <c r="AF757" s="10"/>
      <c r="AG757" s="124"/>
      <c r="AH757" s="124"/>
      <c r="AI757" s="124"/>
      <c r="AJ757" s="124"/>
      <c r="AO757" s="124"/>
      <c r="BR757" s="124"/>
      <c r="BS757" s="125"/>
      <c r="BT757" s="125"/>
      <c r="BX757" s="124"/>
      <c r="BY757" s="125"/>
      <c r="BZ757" s="125"/>
      <c r="CO757" s="136"/>
      <c r="CP757" s="137"/>
    </row>
    <row r="758" spans="1:94" s="123" customFormat="1" x14ac:dyDescent="0.25">
      <c r="A758" s="128"/>
      <c r="B758" s="128"/>
      <c r="C758" s="79"/>
      <c r="D758" s="79"/>
      <c r="E758" s="128"/>
      <c r="F758" s="129"/>
      <c r="G758" s="128"/>
      <c r="H758" s="129"/>
      <c r="I758" s="127"/>
      <c r="J758" s="127"/>
      <c r="K758" s="128"/>
      <c r="L758" s="152"/>
      <c r="M758" s="153"/>
      <c r="N758" s="131"/>
      <c r="O758" s="80"/>
      <c r="P758" s="131"/>
      <c r="Q758" s="130"/>
      <c r="R758" s="130"/>
      <c r="S758" s="130"/>
      <c r="T758" s="130"/>
      <c r="U758" s="130"/>
      <c r="V758" s="131"/>
      <c r="W758" s="127"/>
      <c r="X758" s="127"/>
      <c r="Y758" s="127"/>
      <c r="Z758" s="127"/>
      <c r="AA758" s="127"/>
      <c r="AB758" s="127"/>
      <c r="AC758" s="127"/>
      <c r="AD758" s="127"/>
      <c r="AE758" s="126"/>
      <c r="AF758" s="10"/>
      <c r="AG758" s="124"/>
      <c r="AH758" s="124"/>
      <c r="AI758" s="124"/>
      <c r="AJ758" s="124"/>
      <c r="AO758" s="124"/>
      <c r="BR758" s="124"/>
      <c r="BS758" s="125"/>
      <c r="BT758" s="125"/>
      <c r="BX758" s="124"/>
      <c r="BY758" s="125"/>
      <c r="BZ758" s="125"/>
      <c r="CO758" s="136"/>
      <c r="CP758" s="137"/>
    </row>
    <row r="759" spans="1:94" s="123" customFormat="1" x14ac:dyDescent="0.25">
      <c r="A759" s="128"/>
      <c r="B759" s="128"/>
      <c r="C759" s="79"/>
      <c r="D759" s="79"/>
      <c r="E759" s="128"/>
      <c r="F759" s="129"/>
      <c r="G759" s="128"/>
      <c r="H759" s="129"/>
      <c r="I759" s="127"/>
      <c r="J759" s="127"/>
      <c r="K759" s="128"/>
      <c r="L759" s="152"/>
      <c r="M759" s="153"/>
      <c r="N759" s="131"/>
      <c r="O759" s="80"/>
      <c r="P759" s="131"/>
      <c r="Q759" s="130"/>
      <c r="R759" s="130"/>
      <c r="S759" s="130"/>
      <c r="T759" s="130"/>
      <c r="U759" s="130"/>
      <c r="V759" s="131"/>
      <c r="W759" s="127"/>
      <c r="X759" s="127"/>
      <c r="Y759" s="127"/>
      <c r="Z759" s="127"/>
      <c r="AA759" s="127"/>
      <c r="AB759" s="127"/>
      <c r="AC759" s="127"/>
      <c r="AD759" s="127"/>
      <c r="AE759" s="126"/>
      <c r="AF759" s="10"/>
      <c r="AG759" s="124"/>
      <c r="AH759" s="124"/>
      <c r="AI759" s="124"/>
      <c r="AJ759" s="124"/>
      <c r="AO759" s="124"/>
      <c r="BR759" s="124"/>
      <c r="BS759" s="125"/>
      <c r="BT759" s="125"/>
      <c r="BX759" s="124"/>
      <c r="BY759" s="125"/>
      <c r="BZ759" s="125"/>
      <c r="CO759" s="136"/>
      <c r="CP759" s="137"/>
    </row>
    <row r="760" spans="1:94" s="123" customFormat="1" x14ac:dyDescent="0.25">
      <c r="A760" s="128"/>
      <c r="B760" s="128"/>
      <c r="C760" s="79"/>
      <c r="D760" s="79"/>
      <c r="E760" s="128"/>
      <c r="F760" s="129"/>
      <c r="G760" s="128"/>
      <c r="H760" s="129"/>
      <c r="I760" s="127"/>
      <c r="J760" s="127"/>
      <c r="K760" s="128"/>
      <c r="L760" s="152"/>
      <c r="M760" s="153"/>
      <c r="N760" s="131"/>
      <c r="O760" s="80"/>
      <c r="P760" s="131"/>
      <c r="Q760" s="130"/>
      <c r="R760" s="130"/>
      <c r="S760" s="130"/>
      <c r="T760" s="130"/>
      <c r="U760" s="130"/>
      <c r="V760" s="131"/>
      <c r="W760" s="127"/>
      <c r="X760" s="127"/>
      <c r="Y760" s="127"/>
      <c r="Z760" s="127"/>
      <c r="AA760" s="127"/>
      <c r="AB760" s="127"/>
      <c r="AC760" s="127"/>
      <c r="AD760" s="127"/>
      <c r="AE760" s="126"/>
      <c r="AF760" s="10"/>
      <c r="AG760" s="124"/>
      <c r="AH760" s="124"/>
      <c r="AI760" s="124"/>
      <c r="AJ760" s="124"/>
      <c r="AO760" s="124"/>
      <c r="BR760" s="124"/>
      <c r="BS760" s="125"/>
      <c r="BT760" s="125"/>
      <c r="BX760" s="124"/>
      <c r="BY760" s="125"/>
      <c r="BZ760" s="125"/>
      <c r="CO760" s="136"/>
      <c r="CP760" s="137"/>
    </row>
    <row r="761" spans="1:94" s="123" customFormat="1" x14ac:dyDescent="0.25">
      <c r="A761" s="128"/>
      <c r="B761" s="128"/>
      <c r="C761" s="79"/>
      <c r="D761" s="79"/>
      <c r="E761" s="128"/>
      <c r="F761" s="129"/>
      <c r="G761" s="128"/>
      <c r="H761" s="129"/>
      <c r="I761" s="127"/>
      <c r="J761" s="127"/>
      <c r="K761" s="128"/>
      <c r="L761" s="152"/>
      <c r="M761" s="153"/>
      <c r="N761" s="131"/>
      <c r="O761" s="80"/>
      <c r="P761" s="131"/>
      <c r="Q761" s="130"/>
      <c r="R761" s="130"/>
      <c r="S761" s="130"/>
      <c r="T761" s="130"/>
      <c r="U761" s="130"/>
      <c r="V761" s="131"/>
      <c r="W761" s="127"/>
      <c r="X761" s="127"/>
      <c r="Y761" s="127"/>
      <c r="Z761" s="127"/>
      <c r="AA761" s="127"/>
      <c r="AB761" s="127"/>
      <c r="AC761" s="127"/>
      <c r="AD761" s="127"/>
      <c r="AE761" s="126"/>
      <c r="AF761" s="10"/>
      <c r="AG761" s="124"/>
      <c r="AH761" s="124"/>
      <c r="AI761" s="124"/>
      <c r="AJ761" s="124"/>
      <c r="AO761" s="124"/>
      <c r="BR761" s="124"/>
      <c r="BS761" s="125"/>
      <c r="BT761" s="125"/>
      <c r="BX761" s="124"/>
      <c r="BY761" s="125"/>
      <c r="BZ761" s="125"/>
      <c r="CO761" s="136"/>
      <c r="CP761" s="137"/>
    </row>
    <row r="762" spans="1:94" s="123" customFormat="1" x14ac:dyDescent="0.25">
      <c r="A762" s="128"/>
      <c r="B762" s="128"/>
      <c r="C762" s="79"/>
      <c r="D762" s="79"/>
      <c r="E762" s="128"/>
      <c r="F762" s="129"/>
      <c r="G762" s="128"/>
      <c r="H762" s="129"/>
      <c r="I762" s="127"/>
      <c r="J762" s="127"/>
      <c r="K762" s="128"/>
      <c r="L762" s="152"/>
      <c r="M762" s="153"/>
      <c r="N762" s="131"/>
      <c r="O762" s="80"/>
      <c r="P762" s="131"/>
      <c r="Q762" s="130"/>
      <c r="R762" s="130"/>
      <c r="S762" s="130"/>
      <c r="T762" s="130"/>
      <c r="U762" s="130"/>
      <c r="V762" s="131"/>
      <c r="W762" s="127"/>
      <c r="X762" s="127"/>
      <c r="Y762" s="127"/>
      <c r="Z762" s="127"/>
      <c r="AA762" s="127"/>
      <c r="AB762" s="127"/>
      <c r="AC762" s="127"/>
      <c r="AD762" s="127"/>
      <c r="AE762" s="126"/>
      <c r="AF762" s="10"/>
      <c r="AG762" s="124"/>
      <c r="AH762" s="124"/>
      <c r="AI762" s="124"/>
      <c r="AJ762" s="124"/>
      <c r="AO762" s="124"/>
      <c r="BR762" s="124"/>
      <c r="BS762" s="125"/>
      <c r="BT762" s="125"/>
      <c r="BX762" s="124"/>
      <c r="BY762" s="125"/>
      <c r="BZ762" s="125"/>
      <c r="CO762" s="136"/>
      <c r="CP762" s="137"/>
    </row>
    <row r="763" spans="1:94" s="123" customFormat="1" x14ac:dyDescent="0.25">
      <c r="A763" s="128"/>
      <c r="B763" s="128"/>
      <c r="C763" s="79"/>
      <c r="D763" s="79"/>
      <c r="E763" s="128"/>
      <c r="F763" s="129"/>
      <c r="G763" s="128"/>
      <c r="H763" s="129"/>
      <c r="I763" s="127"/>
      <c r="J763" s="127"/>
      <c r="K763" s="128"/>
      <c r="L763" s="152"/>
      <c r="M763" s="153"/>
      <c r="N763" s="131"/>
      <c r="O763" s="80"/>
      <c r="P763" s="131"/>
      <c r="Q763" s="130"/>
      <c r="R763" s="130"/>
      <c r="S763" s="130"/>
      <c r="T763" s="130"/>
      <c r="U763" s="130"/>
      <c r="V763" s="131"/>
      <c r="W763" s="127"/>
      <c r="X763" s="127"/>
      <c r="Y763" s="127"/>
      <c r="Z763" s="127"/>
      <c r="AA763" s="127"/>
      <c r="AB763" s="127"/>
      <c r="AC763" s="127"/>
      <c r="AD763" s="127"/>
      <c r="AE763" s="126"/>
      <c r="AF763" s="10"/>
      <c r="AG763" s="124"/>
      <c r="AH763" s="124"/>
      <c r="AI763" s="124"/>
      <c r="AJ763" s="124"/>
      <c r="AO763" s="124"/>
      <c r="BR763" s="124"/>
      <c r="BS763" s="125"/>
      <c r="BT763" s="125"/>
      <c r="BX763" s="124"/>
      <c r="BY763" s="125"/>
      <c r="BZ763" s="125"/>
      <c r="CO763" s="136"/>
      <c r="CP763" s="137"/>
    </row>
    <row r="764" spans="1:94" s="123" customFormat="1" x14ac:dyDescent="0.25">
      <c r="A764" s="128"/>
      <c r="B764" s="128"/>
      <c r="C764" s="79"/>
      <c r="D764" s="79"/>
      <c r="E764" s="128"/>
      <c r="F764" s="129"/>
      <c r="G764" s="128"/>
      <c r="H764" s="129"/>
      <c r="I764" s="127"/>
      <c r="J764" s="127"/>
      <c r="K764" s="128"/>
      <c r="L764" s="152"/>
      <c r="M764" s="153"/>
      <c r="N764" s="131"/>
      <c r="O764" s="80"/>
      <c r="P764" s="131"/>
      <c r="Q764" s="130"/>
      <c r="R764" s="130"/>
      <c r="S764" s="130"/>
      <c r="T764" s="130"/>
      <c r="U764" s="130"/>
      <c r="V764" s="131"/>
      <c r="W764" s="127"/>
      <c r="X764" s="127"/>
      <c r="Y764" s="127"/>
      <c r="Z764" s="127"/>
      <c r="AA764" s="127"/>
      <c r="AB764" s="127"/>
      <c r="AC764" s="127"/>
      <c r="AD764" s="127"/>
      <c r="AE764" s="126"/>
      <c r="AF764" s="10"/>
      <c r="AG764" s="124"/>
      <c r="AH764" s="124"/>
      <c r="AI764" s="124"/>
      <c r="AJ764" s="124"/>
      <c r="AO764" s="124"/>
      <c r="BR764" s="124"/>
      <c r="BS764" s="125"/>
      <c r="BT764" s="125"/>
      <c r="BX764" s="124"/>
      <c r="BY764" s="125"/>
      <c r="BZ764" s="125"/>
      <c r="CO764" s="136"/>
      <c r="CP764" s="137"/>
    </row>
    <row r="765" spans="1:94" s="123" customFormat="1" x14ac:dyDescent="0.25">
      <c r="A765" s="128"/>
      <c r="B765" s="128"/>
      <c r="C765" s="79"/>
      <c r="D765" s="79"/>
      <c r="E765" s="128"/>
      <c r="F765" s="129"/>
      <c r="G765" s="128"/>
      <c r="H765" s="129"/>
      <c r="I765" s="127"/>
      <c r="J765" s="127"/>
      <c r="K765" s="128"/>
      <c r="L765" s="152"/>
      <c r="M765" s="153"/>
      <c r="N765" s="131"/>
      <c r="O765" s="80"/>
      <c r="P765" s="131"/>
      <c r="Q765" s="130"/>
      <c r="R765" s="130"/>
      <c r="S765" s="130"/>
      <c r="T765" s="130"/>
      <c r="U765" s="130"/>
      <c r="V765" s="131"/>
      <c r="W765" s="127"/>
      <c r="X765" s="127"/>
      <c r="Y765" s="127"/>
      <c r="Z765" s="127"/>
      <c r="AA765" s="127"/>
      <c r="AB765" s="127"/>
      <c r="AC765" s="127"/>
      <c r="AD765" s="127"/>
      <c r="AE765" s="126"/>
      <c r="AF765" s="10"/>
      <c r="AG765" s="124"/>
      <c r="AH765" s="124"/>
      <c r="AI765" s="124"/>
      <c r="AJ765" s="124"/>
      <c r="AO765" s="124"/>
      <c r="BR765" s="124"/>
      <c r="BS765" s="125"/>
      <c r="BT765" s="125"/>
      <c r="BX765" s="124"/>
      <c r="BY765" s="125"/>
      <c r="BZ765" s="125"/>
      <c r="CO765" s="136"/>
      <c r="CP765" s="137"/>
    </row>
    <row r="766" spans="1:94" s="123" customFormat="1" x14ac:dyDescent="0.25">
      <c r="A766" s="128"/>
      <c r="B766" s="128"/>
      <c r="C766" s="79"/>
      <c r="D766" s="79"/>
      <c r="E766" s="128"/>
      <c r="F766" s="129"/>
      <c r="G766" s="128"/>
      <c r="H766" s="129"/>
      <c r="I766" s="127"/>
      <c r="J766" s="127"/>
      <c r="K766" s="128"/>
      <c r="L766" s="152"/>
      <c r="M766" s="153"/>
      <c r="N766" s="131"/>
      <c r="O766" s="80"/>
      <c r="P766" s="131"/>
      <c r="Q766" s="130"/>
      <c r="R766" s="130"/>
      <c r="S766" s="130"/>
      <c r="T766" s="130"/>
      <c r="U766" s="130"/>
      <c r="V766" s="131"/>
      <c r="W766" s="127"/>
      <c r="X766" s="127"/>
      <c r="Y766" s="127"/>
      <c r="Z766" s="127"/>
      <c r="AA766" s="127"/>
      <c r="AB766" s="127"/>
      <c r="AC766" s="127"/>
      <c r="AD766" s="127"/>
      <c r="AE766" s="126"/>
      <c r="AF766" s="10"/>
      <c r="AG766" s="124"/>
      <c r="AH766" s="124"/>
      <c r="AI766" s="124"/>
      <c r="AJ766" s="124"/>
      <c r="AO766" s="124"/>
      <c r="BR766" s="124"/>
      <c r="BS766" s="125"/>
      <c r="BT766" s="125"/>
      <c r="BX766" s="124"/>
      <c r="BY766" s="125"/>
      <c r="BZ766" s="125"/>
      <c r="CO766" s="136"/>
      <c r="CP766" s="137"/>
    </row>
    <row r="767" spans="1:94" s="123" customFormat="1" x14ac:dyDescent="0.25">
      <c r="A767" s="128"/>
      <c r="B767" s="128"/>
      <c r="C767" s="79"/>
      <c r="D767" s="79"/>
      <c r="E767" s="128"/>
      <c r="F767" s="129"/>
      <c r="G767" s="128"/>
      <c r="H767" s="129"/>
      <c r="I767" s="127"/>
      <c r="J767" s="127"/>
      <c r="K767" s="128"/>
      <c r="L767" s="152"/>
      <c r="M767" s="153"/>
      <c r="N767" s="131"/>
      <c r="O767" s="80"/>
      <c r="P767" s="131"/>
      <c r="Q767" s="130"/>
      <c r="R767" s="130"/>
      <c r="S767" s="130"/>
      <c r="T767" s="130"/>
      <c r="U767" s="130"/>
      <c r="V767" s="131"/>
      <c r="W767" s="127"/>
      <c r="X767" s="127"/>
      <c r="Y767" s="127"/>
      <c r="Z767" s="127"/>
      <c r="AA767" s="127"/>
      <c r="AB767" s="127"/>
      <c r="AC767" s="127"/>
      <c r="AD767" s="127"/>
      <c r="AE767" s="126"/>
      <c r="AF767" s="10"/>
      <c r="AG767" s="124"/>
      <c r="AH767" s="124"/>
      <c r="AI767" s="124"/>
      <c r="AJ767" s="124"/>
      <c r="AO767" s="124"/>
      <c r="BR767" s="124"/>
      <c r="BS767" s="125"/>
      <c r="BT767" s="125"/>
      <c r="BX767" s="124"/>
      <c r="BY767" s="125"/>
      <c r="BZ767" s="125"/>
      <c r="CO767" s="136"/>
      <c r="CP767" s="137"/>
    </row>
    <row r="768" spans="1:94" s="123" customFormat="1" x14ac:dyDescent="0.25">
      <c r="A768" s="128"/>
      <c r="B768" s="128"/>
      <c r="C768" s="79"/>
      <c r="D768" s="79"/>
      <c r="E768" s="128"/>
      <c r="F768" s="129"/>
      <c r="G768" s="128"/>
      <c r="H768" s="129"/>
      <c r="I768" s="127"/>
      <c r="J768" s="127"/>
      <c r="K768" s="128"/>
      <c r="L768" s="152"/>
      <c r="M768" s="153"/>
      <c r="N768" s="131"/>
      <c r="O768" s="80"/>
      <c r="P768" s="131"/>
      <c r="Q768" s="130"/>
      <c r="R768" s="130"/>
      <c r="S768" s="130"/>
      <c r="T768" s="130"/>
      <c r="U768" s="130"/>
      <c r="V768" s="131"/>
      <c r="W768" s="127"/>
      <c r="X768" s="127"/>
      <c r="Y768" s="127"/>
      <c r="Z768" s="127"/>
      <c r="AA768" s="127"/>
      <c r="AB768" s="127"/>
      <c r="AC768" s="127"/>
      <c r="AD768" s="127"/>
      <c r="AE768" s="126"/>
      <c r="AF768" s="10"/>
      <c r="AG768" s="124"/>
      <c r="AH768" s="124"/>
      <c r="AI768" s="124"/>
      <c r="AJ768" s="124"/>
      <c r="AO768" s="124"/>
      <c r="BR768" s="124"/>
      <c r="BS768" s="125"/>
      <c r="BT768" s="125"/>
      <c r="BX768" s="124"/>
      <c r="BY768" s="125"/>
      <c r="BZ768" s="125"/>
      <c r="CO768" s="136"/>
      <c r="CP768" s="137"/>
    </row>
    <row r="769" spans="1:94" s="123" customFormat="1" x14ac:dyDescent="0.25">
      <c r="A769" s="128"/>
      <c r="B769" s="128"/>
      <c r="C769" s="79"/>
      <c r="D769" s="79"/>
      <c r="E769" s="128"/>
      <c r="F769" s="129"/>
      <c r="G769" s="128"/>
      <c r="H769" s="129"/>
      <c r="I769" s="127"/>
      <c r="J769" s="127"/>
      <c r="K769" s="128"/>
      <c r="L769" s="152"/>
      <c r="M769" s="153"/>
      <c r="N769" s="131"/>
      <c r="O769" s="80"/>
      <c r="P769" s="131"/>
      <c r="Q769" s="130"/>
      <c r="R769" s="130"/>
      <c r="S769" s="130"/>
      <c r="T769" s="130"/>
      <c r="U769" s="130"/>
      <c r="V769" s="131"/>
      <c r="W769" s="127"/>
      <c r="X769" s="127"/>
      <c r="Y769" s="127"/>
      <c r="Z769" s="127"/>
      <c r="AA769" s="127"/>
      <c r="AB769" s="127"/>
      <c r="AC769" s="127"/>
      <c r="AD769" s="127"/>
      <c r="AE769" s="126"/>
      <c r="AF769" s="10"/>
      <c r="AG769" s="124"/>
      <c r="AH769" s="124"/>
      <c r="AI769" s="124"/>
      <c r="AJ769" s="124"/>
      <c r="AO769" s="124"/>
      <c r="BR769" s="124"/>
      <c r="BS769" s="125"/>
      <c r="BT769" s="125"/>
      <c r="BX769" s="124"/>
      <c r="BY769" s="125"/>
      <c r="BZ769" s="125"/>
      <c r="CO769" s="136"/>
      <c r="CP769" s="137"/>
    </row>
    <row r="770" spans="1:94" s="123" customFormat="1" x14ac:dyDescent="0.25">
      <c r="A770" s="128"/>
      <c r="B770" s="128"/>
      <c r="C770" s="79"/>
      <c r="D770" s="79"/>
      <c r="E770" s="128"/>
      <c r="F770" s="129"/>
      <c r="G770" s="128"/>
      <c r="H770" s="129"/>
      <c r="I770" s="127"/>
      <c r="J770" s="127"/>
      <c r="K770" s="128"/>
      <c r="L770" s="152"/>
      <c r="M770" s="153"/>
      <c r="N770" s="131"/>
      <c r="O770" s="80"/>
      <c r="P770" s="131"/>
      <c r="Q770" s="130"/>
      <c r="R770" s="130"/>
      <c r="S770" s="130"/>
      <c r="T770" s="130"/>
      <c r="U770" s="130"/>
      <c r="V770" s="131"/>
      <c r="W770" s="127"/>
      <c r="X770" s="127"/>
      <c r="Y770" s="127"/>
      <c r="Z770" s="127"/>
      <c r="AA770" s="127"/>
      <c r="AB770" s="127"/>
      <c r="AC770" s="127"/>
      <c r="AD770" s="127"/>
      <c r="AE770" s="126"/>
      <c r="AF770" s="10"/>
      <c r="AG770" s="124"/>
      <c r="AH770" s="124"/>
      <c r="AI770" s="124"/>
      <c r="AJ770" s="124"/>
      <c r="AO770" s="124"/>
      <c r="BR770" s="124"/>
      <c r="BS770" s="125"/>
      <c r="BT770" s="125"/>
      <c r="BX770" s="124"/>
      <c r="BY770" s="125"/>
      <c r="BZ770" s="125"/>
      <c r="CO770" s="136"/>
      <c r="CP770" s="137"/>
    </row>
    <row r="771" spans="1:94" s="123" customFormat="1" x14ac:dyDescent="0.25">
      <c r="A771" s="128"/>
      <c r="B771" s="128"/>
      <c r="C771" s="79"/>
      <c r="D771" s="79"/>
      <c r="E771" s="128"/>
      <c r="F771" s="129"/>
      <c r="G771" s="128"/>
      <c r="H771" s="129"/>
      <c r="I771" s="127"/>
      <c r="J771" s="127"/>
      <c r="K771" s="128"/>
      <c r="L771" s="152"/>
      <c r="M771" s="153"/>
      <c r="N771" s="131"/>
      <c r="O771" s="80"/>
      <c r="P771" s="131"/>
      <c r="Q771" s="130"/>
      <c r="R771" s="130"/>
      <c r="S771" s="130"/>
      <c r="T771" s="130"/>
      <c r="U771" s="130"/>
      <c r="V771" s="131"/>
      <c r="W771" s="127"/>
      <c r="X771" s="127"/>
      <c r="Y771" s="127"/>
      <c r="Z771" s="127"/>
      <c r="AA771" s="127"/>
      <c r="AB771" s="127"/>
      <c r="AC771" s="127"/>
      <c r="AD771" s="127"/>
      <c r="AE771" s="126"/>
      <c r="AF771" s="10"/>
      <c r="AG771" s="124"/>
      <c r="AH771" s="124"/>
      <c r="AI771" s="124"/>
      <c r="AJ771" s="124"/>
      <c r="AO771" s="124"/>
      <c r="BR771" s="124"/>
      <c r="BS771" s="125"/>
      <c r="BT771" s="125"/>
      <c r="BX771" s="124"/>
      <c r="BY771" s="125"/>
      <c r="BZ771" s="125"/>
      <c r="CO771" s="136"/>
      <c r="CP771" s="137"/>
    </row>
    <row r="772" spans="1:94" s="123" customFormat="1" x14ac:dyDescent="0.25">
      <c r="A772" s="128"/>
      <c r="B772" s="128"/>
      <c r="C772" s="79"/>
      <c r="D772" s="79"/>
      <c r="E772" s="128"/>
      <c r="F772" s="129"/>
      <c r="G772" s="128"/>
      <c r="H772" s="129"/>
      <c r="I772" s="127"/>
      <c r="J772" s="127"/>
      <c r="K772" s="128"/>
      <c r="L772" s="152"/>
      <c r="M772" s="153"/>
      <c r="N772" s="131"/>
      <c r="O772" s="80"/>
      <c r="P772" s="131"/>
      <c r="Q772" s="130"/>
      <c r="R772" s="130"/>
      <c r="S772" s="130"/>
      <c r="T772" s="130"/>
      <c r="U772" s="130"/>
      <c r="V772" s="131"/>
      <c r="W772" s="127"/>
      <c r="X772" s="127"/>
      <c r="Y772" s="127"/>
      <c r="Z772" s="127"/>
      <c r="AA772" s="127"/>
      <c r="AB772" s="127"/>
      <c r="AC772" s="127"/>
      <c r="AD772" s="127"/>
      <c r="AE772" s="126"/>
      <c r="AF772" s="10"/>
      <c r="AG772" s="124"/>
      <c r="AH772" s="124"/>
      <c r="AI772" s="124"/>
      <c r="AJ772" s="124"/>
      <c r="AO772" s="124"/>
      <c r="BR772" s="124"/>
      <c r="BS772" s="125"/>
      <c r="BT772" s="125"/>
      <c r="BX772" s="124"/>
      <c r="BY772" s="125"/>
      <c r="BZ772" s="125"/>
      <c r="CO772" s="136"/>
      <c r="CP772" s="137"/>
    </row>
    <row r="773" spans="1:94" s="123" customFormat="1" x14ac:dyDescent="0.25">
      <c r="A773" s="128"/>
      <c r="B773" s="128"/>
      <c r="C773" s="79"/>
      <c r="D773" s="79"/>
      <c r="E773" s="128"/>
      <c r="F773" s="129"/>
      <c r="G773" s="128"/>
      <c r="H773" s="129"/>
      <c r="I773" s="127"/>
      <c r="J773" s="127"/>
      <c r="K773" s="128"/>
      <c r="L773" s="152"/>
      <c r="M773" s="153"/>
      <c r="N773" s="131"/>
      <c r="O773" s="80"/>
      <c r="P773" s="131"/>
      <c r="Q773" s="130"/>
      <c r="R773" s="130"/>
      <c r="S773" s="130"/>
      <c r="T773" s="130"/>
      <c r="U773" s="130"/>
      <c r="V773" s="131"/>
      <c r="W773" s="127"/>
      <c r="X773" s="127"/>
      <c r="Y773" s="127"/>
      <c r="Z773" s="127"/>
      <c r="AA773" s="127"/>
      <c r="AB773" s="127"/>
      <c r="AC773" s="127"/>
      <c r="AD773" s="127"/>
      <c r="AE773" s="126"/>
      <c r="AF773" s="10"/>
      <c r="AG773" s="124"/>
      <c r="AH773" s="124"/>
      <c r="AI773" s="124"/>
      <c r="AJ773" s="124"/>
      <c r="AO773" s="124"/>
      <c r="BR773" s="124"/>
      <c r="BS773" s="125"/>
      <c r="BT773" s="125"/>
      <c r="BX773" s="124"/>
      <c r="BY773" s="125"/>
      <c r="BZ773" s="125"/>
      <c r="CO773" s="136"/>
      <c r="CP773" s="137"/>
    </row>
    <row r="774" spans="1:94" s="123" customFormat="1" x14ac:dyDescent="0.25">
      <c r="A774" s="128"/>
      <c r="B774" s="128"/>
      <c r="C774" s="79"/>
      <c r="D774" s="79"/>
      <c r="E774" s="128"/>
      <c r="F774" s="129"/>
      <c r="G774" s="128"/>
      <c r="H774" s="129"/>
      <c r="I774" s="127"/>
      <c r="J774" s="127"/>
      <c r="K774" s="128"/>
      <c r="L774" s="152"/>
      <c r="M774" s="153"/>
      <c r="N774" s="131"/>
      <c r="O774" s="80"/>
      <c r="P774" s="131"/>
      <c r="Q774" s="130"/>
      <c r="R774" s="130"/>
      <c r="S774" s="130"/>
      <c r="T774" s="130"/>
      <c r="U774" s="130"/>
      <c r="V774" s="131"/>
      <c r="W774" s="127"/>
      <c r="X774" s="127"/>
      <c r="Y774" s="127"/>
      <c r="Z774" s="127"/>
      <c r="AA774" s="127"/>
      <c r="AB774" s="127"/>
      <c r="AC774" s="127"/>
      <c r="AD774" s="127"/>
      <c r="AE774" s="126"/>
      <c r="AF774" s="10"/>
      <c r="AG774" s="124"/>
      <c r="AH774" s="124"/>
      <c r="AI774" s="124"/>
      <c r="AJ774" s="124"/>
      <c r="AO774" s="124"/>
      <c r="BR774" s="124"/>
      <c r="BS774" s="125"/>
      <c r="BT774" s="125"/>
      <c r="BX774" s="124"/>
      <c r="BY774" s="125"/>
      <c r="BZ774" s="125"/>
      <c r="CO774" s="136"/>
      <c r="CP774" s="137"/>
    </row>
    <row r="775" spans="1:94" s="123" customFormat="1" x14ac:dyDescent="0.25">
      <c r="A775" s="128"/>
      <c r="B775" s="128"/>
      <c r="C775" s="79"/>
      <c r="D775" s="79"/>
      <c r="E775" s="128"/>
      <c r="F775" s="129"/>
      <c r="G775" s="128"/>
      <c r="H775" s="129"/>
      <c r="I775" s="127"/>
      <c r="J775" s="127"/>
      <c r="K775" s="128"/>
      <c r="L775" s="152"/>
      <c r="M775" s="153"/>
      <c r="N775" s="131"/>
      <c r="O775" s="80"/>
      <c r="P775" s="131"/>
      <c r="Q775" s="130"/>
      <c r="R775" s="130"/>
      <c r="S775" s="130"/>
      <c r="T775" s="130"/>
      <c r="U775" s="130"/>
      <c r="V775" s="131"/>
      <c r="W775" s="127"/>
      <c r="X775" s="127"/>
      <c r="Y775" s="127"/>
      <c r="Z775" s="127"/>
      <c r="AA775" s="127"/>
      <c r="AB775" s="127"/>
      <c r="AC775" s="127"/>
      <c r="AD775" s="127"/>
      <c r="AE775" s="126"/>
      <c r="AF775" s="10"/>
      <c r="AG775" s="124"/>
      <c r="AH775" s="124"/>
      <c r="AI775" s="124"/>
      <c r="AJ775" s="124"/>
      <c r="AO775" s="124"/>
      <c r="BR775" s="124"/>
      <c r="BS775" s="125"/>
      <c r="BT775" s="125"/>
      <c r="BX775" s="124"/>
      <c r="BY775" s="125"/>
      <c r="BZ775" s="125"/>
      <c r="CO775" s="136"/>
      <c r="CP775" s="137"/>
    </row>
    <row r="776" spans="1:94" s="123" customFormat="1" x14ac:dyDescent="0.25">
      <c r="A776" s="128"/>
      <c r="B776" s="128"/>
      <c r="C776" s="79"/>
      <c r="D776" s="79"/>
      <c r="E776" s="128"/>
      <c r="F776" s="129"/>
      <c r="G776" s="128"/>
      <c r="H776" s="129"/>
      <c r="I776" s="127"/>
      <c r="J776" s="127"/>
      <c r="K776" s="128"/>
      <c r="L776" s="152"/>
      <c r="M776" s="153"/>
      <c r="N776" s="131"/>
      <c r="O776" s="80"/>
      <c r="P776" s="131"/>
      <c r="Q776" s="130"/>
      <c r="R776" s="130"/>
      <c r="S776" s="130"/>
      <c r="T776" s="130"/>
      <c r="U776" s="130"/>
      <c r="V776" s="131"/>
      <c r="W776" s="127"/>
      <c r="X776" s="127"/>
      <c r="Y776" s="127"/>
      <c r="Z776" s="127"/>
      <c r="AA776" s="127"/>
      <c r="AB776" s="127"/>
      <c r="AC776" s="127"/>
      <c r="AD776" s="127"/>
      <c r="AE776" s="126"/>
      <c r="AF776" s="10"/>
      <c r="AG776" s="124"/>
      <c r="AH776" s="124"/>
      <c r="AI776" s="124"/>
      <c r="AJ776" s="124"/>
      <c r="AO776" s="124"/>
      <c r="BR776" s="124"/>
      <c r="BS776" s="125"/>
      <c r="BT776" s="125"/>
      <c r="BX776" s="124"/>
      <c r="BY776" s="125"/>
      <c r="BZ776" s="125"/>
      <c r="CO776" s="136"/>
      <c r="CP776" s="137"/>
    </row>
    <row r="777" spans="1:94" s="123" customFormat="1" x14ac:dyDescent="0.25">
      <c r="A777" s="128"/>
      <c r="B777" s="128"/>
      <c r="C777" s="79"/>
      <c r="D777" s="79"/>
      <c r="E777" s="128"/>
      <c r="F777" s="129"/>
      <c r="G777" s="128"/>
      <c r="H777" s="129"/>
      <c r="I777" s="127"/>
      <c r="J777" s="127"/>
      <c r="K777" s="128"/>
      <c r="L777" s="152"/>
      <c r="M777" s="153"/>
      <c r="N777" s="131"/>
      <c r="O777" s="80"/>
      <c r="P777" s="131"/>
      <c r="Q777" s="130"/>
      <c r="R777" s="130"/>
      <c r="S777" s="130"/>
      <c r="T777" s="130"/>
      <c r="U777" s="130"/>
      <c r="V777" s="131"/>
      <c r="W777" s="127"/>
      <c r="X777" s="127"/>
      <c r="Y777" s="127"/>
      <c r="Z777" s="127"/>
      <c r="AA777" s="127"/>
      <c r="AB777" s="127"/>
      <c r="AC777" s="127"/>
      <c r="AD777" s="127"/>
      <c r="AE777" s="126"/>
      <c r="AF777" s="10"/>
      <c r="AG777" s="124"/>
      <c r="AH777" s="124"/>
      <c r="AI777" s="124"/>
      <c r="AJ777" s="124"/>
      <c r="AO777" s="124"/>
      <c r="BR777" s="124"/>
      <c r="BS777" s="125"/>
      <c r="BT777" s="125"/>
      <c r="BX777" s="124"/>
      <c r="BY777" s="125"/>
      <c r="BZ777" s="125"/>
      <c r="CO777" s="136"/>
      <c r="CP777" s="137"/>
    </row>
    <row r="778" spans="1:94" s="123" customFormat="1" x14ac:dyDescent="0.25">
      <c r="A778" s="128"/>
      <c r="B778" s="128"/>
      <c r="C778" s="79"/>
      <c r="D778" s="79"/>
      <c r="E778" s="128"/>
      <c r="F778" s="129"/>
      <c r="G778" s="128"/>
      <c r="H778" s="129"/>
      <c r="I778" s="127"/>
      <c r="J778" s="127"/>
      <c r="K778" s="128"/>
      <c r="L778" s="152"/>
      <c r="M778" s="153"/>
      <c r="N778" s="131"/>
      <c r="O778" s="80"/>
      <c r="P778" s="131"/>
      <c r="Q778" s="130"/>
      <c r="R778" s="130"/>
      <c r="S778" s="130"/>
      <c r="T778" s="130"/>
      <c r="U778" s="130"/>
      <c r="V778" s="131"/>
      <c r="W778" s="127"/>
      <c r="X778" s="127"/>
      <c r="Y778" s="127"/>
      <c r="Z778" s="127"/>
      <c r="AA778" s="127"/>
      <c r="AB778" s="127"/>
      <c r="AC778" s="127"/>
      <c r="AD778" s="127"/>
      <c r="AE778" s="126"/>
      <c r="AF778" s="10"/>
      <c r="AG778" s="124"/>
      <c r="AH778" s="124"/>
      <c r="AI778" s="124"/>
      <c r="AJ778" s="124"/>
      <c r="AO778" s="124"/>
      <c r="BR778" s="124"/>
      <c r="BS778" s="125"/>
      <c r="BT778" s="125"/>
      <c r="BX778" s="124"/>
      <c r="BY778" s="125"/>
      <c r="BZ778" s="125"/>
      <c r="CO778" s="136"/>
      <c r="CP778" s="137"/>
    </row>
    <row r="779" spans="1:94" s="123" customFormat="1" x14ac:dyDescent="0.25">
      <c r="A779" s="128"/>
      <c r="B779" s="128"/>
      <c r="C779" s="79"/>
      <c r="D779" s="79"/>
      <c r="E779" s="128"/>
      <c r="F779" s="129"/>
      <c r="G779" s="128"/>
      <c r="H779" s="129"/>
      <c r="I779" s="127"/>
      <c r="J779" s="127"/>
      <c r="K779" s="128"/>
      <c r="L779" s="152"/>
      <c r="M779" s="153"/>
      <c r="N779" s="131"/>
      <c r="O779" s="80"/>
      <c r="P779" s="131"/>
      <c r="Q779" s="130"/>
      <c r="R779" s="130"/>
      <c r="S779" s="130"/>
      <c r="T779" s="130"/>
      <c r="U779" s="130"/>
      <c r="V779" s="131"/>
      <c r="W779" s="127"/>
      <c r="X779" s="127"/>
      <c r="Y779" s="127"/>
      <c r="Z779" s="127"/>
      <c r="AA779" s="127"/>
      <c r="AB779" s="127"/>
      <c r="AC779" s="127"/>
      <c r="AD779" s="127"/>
      <c r="AE779" s="126"/>
      <c r="AF779" s="10"/>
      <c r="AG779" s="124"/>
      <c r="AH779" s="124"/>
      <c r="AI779" s="124"/>
      <c r="AJ779" s="124"/>
      <c r="AO779" s="124"/>
      <c r="BR779" s="124"/>
      <c r="BS779" s="125"/>
      <c r="BT779" s="125"/>
      <c r="BX779" s="124"/>
      <c r="BY779" s="125"/>
      <c r="BZ779" s="125"/>
      <c r="CO779" s="136"/>
      <c r="CP779" s="137"/>
    </row>
    <row r="780" spans="1:94" s="123" customFormat="1" x14ac:dyDescent="0.25">
      <c r="A780" s="128"/>
      <c r="B780" s="128"/>
      <c r="C780" s="79"/>
      <c r="D780" s="79"/>
      <c r="E780" s="128"/>
      <c r="F780" s="129"/>
      <c r="G780" s="128"/>
      <c r="H780" s="129"/>
      <c r="I780" s="127"/>
      <c r="J780" s="127"/>
      <c r="K780" s="128"/>
      <c r="L780" s="152"/>
      <c r="M780" s="153"/>
      <c r="N780" s="131"/>
      <c r="O780" s="80"/>
      <c r="P780" s="131"/>
      <c r="Q780" s="130"/>
      <c r="R780" s="130"/>
      <c r="S780" s="130"/>
      <c r="T780" s="130"/>
      <c r="U780" s="130"/>
      <c r="V780" s="131"/>
      <c r="W780" s="127"/>
      <c r="X780" s="127"/>
      <c r="Y780" s="127"/>
      <c r="Z780" s="127"/>
      <c r="AA780" s="127"/>
      <c r="AB780" s="127"/>
      <c r="AC780" s="127"/>
      <c r="AD780" s="127"/>
      <c r="AE780" s="126"/>
      <c r="AF780" s="10"/>
      <c r="AG780" s="124"/>
      <c r="AH780" s="124"/>
      <c r="AI780" s="124"/>
      <c r="AJ780" s="124"/>
      <c r="AO780" s="124"/>
      <c r="BR780" s="124"/>
      <c r="BS780" s="125"/>
      <c r="BT780" s="125"/>
      <c r="BX780" s="124"/>
      <c r="BY780" s="125"/>
      <c r="BZ780" s="125"/>
      <c r="CO780" s="136"/>
      <c r="CP780" s="137"/>
    </row>
    <row r="781" spans="1:94" s="123" customFormat="1" x14ac:dyDescent="0.25">
      <c r="A781" s="128"/>
      <c r="B781" s="128"/>
      <c r="C781" s="79"/>
      <c r="D781" s="79"/>
      <c r="E781" s="128"/>
      <c r="F781" s="129"/>
      <c r="G781" s="128"/>
      <c r="H781" s="129"/>
      <c r="I781" s="127"/>
      <c r="J781" s="127"/>
      <c r="K781" s="128"/>
      <c r="L781" s="152"/>
      <c r="M781" s="153"/>
      <c r="N781" s="131"/>
      <c r="O781" s="80"/>
      <c r="P781" s="131"/>
      <c r="Q781" s="130"/>
      <c r="R781" s="130"/>
      <c r="S781" s="130"/>
      <c r="T781" s="130"/>
      <c r="U781" s="130"/>
      <c r="V781" s="131"/>
      <c r="W781" s="127"/>
      <c r="X781" s="127"/>
      <c r="Y781" s="127"/>
      <c r="Z781" s="127"/>
      <c r="AA781" s="127"/>
      <c r="AB781" s="127"/>
      <c r="AC781" s="127"/>
      <c r="AD781" s="127"/>
      <c r="AE781" s="126"/>
      <c r="AF781" s="10"/>
      <c r="AG781" s="124"/>
      <c r="AH781" s="124"/>
      <c r="AI781" s="124"/>
      <c r="AJ781" s="124"/>
      <c r="AO781" s="124"/>
      <c r="BR781" s="124"/>
      <c r="BS781" s="125"/>
      <c r="BT781" s="125"/>
      <c r="BX781" s="124"/>
      <c r="BY781" s="125"/>
      <c r="BZ781" s="125"/>
      <c r="CO781" s="136"/>
      <c r="CP781" s="137"/>
    </row>
    <row r="782" spans="1:94" s="123" customFormat="1" x14ac:dyDescent="0.25">
      <c r="A782" s="128"/>
      <c r="B782" s="128"/>
      <c r="C782" s="79"/>
      <c r="D782" s="79"/>
      <c r="E782" s="128"/>
      <c r="F782" s="129"/>
      <c r="G782" s="128"/>
      <c r="H782" s="129"/>
      <c r="I782" s="127"/>
      <c r="J782" s="127"/>
      <c r="K782" s="128"/>
      <c r="L782" s="152"/>
      <c r="M782" s="153"/>
      <c r="N782" s="131"/>
      <c r="O782" s="80"/>
      <c r="P782" s="131"/>
      <c r="Q782" s="130"/>
      <c r="R782" s="130"/>
      <c r="S782" s="130"/>
      <c r="T782" s="130"/>
      <c r="U782" s="130"/>
      <c r="V782" s="131"/>
      <c r="W782" s="127"/>
      <c r="X782" s="127"/>
      <c r="Y782" s="127"/>
      <c r="Z782" s="127"/>
      <c r="AA782" s="127"/>
      <c r="AB782" s="127"/>
      <c r="AC782" s="127"/>
      <c r="AD782" s="127"/>
      <c r="AE782" s="126"/>
      <c r="AF782" s="10"/>
      <c r="AG782" s="124"/>
      <c r="AH782" s="124"/>
      <c r="AI782" s="124"/>
      <c r="AJ782" s="124"/>
      <c r="AO782" s="124"/>
      <c r="BR782" s="124"/>
      <c r="BS782" s="125"/>
      <c r="BT782" s="125"/>
      <c r="BX782" s="124"/>
      <c r="BY782" s="125"/>
      <c r="BZ782" s="125"/>
      <c r="CO782" s="136"/>
      <c r="CP782" s="137"/>
    </row>
    <row r="783" spans="1:94" s="123" customFormat="1" x14ac:dyDescent="0.25">
      <c r="A783" s="128"/>
      <c r="B783" s="128"/>
      <c r="C783" s="79"/>
      <c r="D783" s="79"/>
      <c r="E783" s="128"/>
      <c r="F783" s="129"/>
      <c r="G783" s="128"/>
      <c r="H783" s="129"/>
      <c r="I783" s="127"/>
      <c r="J783" s="127"/>
      <c r="K783" s="128"/>
      <c r="L783" s="152"/>
      <c r="M783" s="153"/>
      <c r="N783" s="131"/>
      <c r="O783" s="80"/>
      <c r="P783" s="131"/>
      <c r="Q783" s="130"/>
      <c r="R783" s="130"/>
      <c r="S783" s="130"/>
      <c r="T783" s="130"/>
      <c r="U783" s="130"/>
      <c r="V783" s="131"/>
      <c r="W783" s="127"/>
      <c r="X783" s="127"/>
      <c r="Y783" s="127"/>
      <c r="Z783" s="127"/>
      <c r="AA783" s="127"/>
      <c r="AB783" s="127"/>
      <c r="AC783" s="127"/>
      <c r="AD783" s="127"/>
      <c r="AE783" s="126"/>
      <c r="AF783" s="10"/>
      <c r="AG783" s="124"/>
      <c r="AH783" s="124"/>
      <c r="AI783" s="124"/>
      <c r="AJ783" s="124"/>
      <c r="AO783" s="124"/>
      <c r="BR783" s="124"/>
      <c r="BS783" s="125"/>
      <c r="BT783" s="125"/>
      <c r="BX783" s="124"/>
      <c r="BY783" s="125"/>
      <c r="BZ783" s="125"/>
      <c r="CO783" s="136"/>
      <c r="CP783" s="137"/>
    </row>
    <row r="784" spans="1:94" s="123" customFormat="1" x14ac:dyDescent="0.25">
      <c r="A784" s="128"/>
      <c r="B784" s="128"/>
      <c r="C784" s="79"/>
      <c r="D784" s="79"/>
      <c r="E784" s="128"/>
      <c r="F784" s="129"/>
      <c r="G784" s="128"/>
      <c r="H784" s="129"/>
      <c r="I784" s="127"/>
      <c r="J784" s="127"/>
      <c r="K784" s="128"/>
      <c r="L784" s="152"/>
      <c r="M784" s="153"/>
      <c r="N784" s="131"/>
      <c r="O784" s="80"/>
      <c r="P784" s="131"/>
      <c r="Q784" s="130"/>
      <c r="R784" s="130"/>
      <c r="S784" s="130"/>
      <c r="T784" s="130"/>
      <c r="U784" s="130"/>
      <c r="V784" s="131"/>
      <c r="W784" s="127"/>
      <c r="X784" s="127"/>
      <c r="Y784" s="127"/>
      <c r="Z784" s="127"/>
      <c r="AA784" s="127"/>
      <c r="AB784" s="127"/>
      <c r="AC784" s="127"/>
      <c r="AD784" s="127"/>
      <c r="AE784" s="126"/>
      <c r="AF784" s="10"/>
      <c r="AG784" s="124"/>
      <c r="AH784" s="124"/>
      <c r="AI784" s="124"/>
      <c r="AJ784" s="124"/>
      <c r="AO784" s="124"/>
      <c r="BR784" s="124"/>
      <c r="BS784" s="125"/>
      <c r="BT784" s="125"/>
      <c r="BX784" s="124"/>
      <c r="BY784" s="125"/>
      <c r="BZ784" s="125"/>
      <c r="CO784" s="136"/>
      <c r="CP784" s="137"/>
    </row>
    <row r="785" spans="1:94" s="123" customFormat="1" x14ac:dyDescent="0.25">
      <c r="A785" s="128"/>
      <c r="B785" s="128"/>
      <c r="C785" s="79"/>
      <c r="D785" s="79"/>
      <c r="E785" s="128"/>
      <c r="F785" s="129"/>
      <c r="G785" s="128"/>
      <c r="H785" s="129"/>
      <c r="I785" s="127"/>
      <c r="J785" s="127"/>
      <c r="K785" s="128"/>
      <c r="L785" s="152"/>
      <c r="M785" s="153"/>
      <c r="N785" s="131"/>
      <c r="O785" s="80"/>
      <c r="P785" s="131"/>
      <c r="Q785" s="130"/>
      <c r="R785" s="130"/>
      <c r="S785" s="130"/>
      <c r="T785" s="130"/>
      <c r="U785" s="130"/>
      <c r="V785" s="131"/>
      <c r="W785" s="127"/>
      <c r="X785" s="127"/>
      <c r="Y785" s="127"/>
      <c r="Z785" s="127"/>
      <c r="AA785" s="127"/>
      <c r="AB785" s="127"/>
      <c r="AC785" s="127"/>
      <c r="AD785" s="127"/>
      <c r="AE785" s="126"/>
      <c r="AF785" s="10"/>
      <c r="AG785" s="124"/>
      <c r="AH785" s="124"/>
      <c r="AI785" s="124"/>
      <c r="AJ785" s="124"/>
      <c r="AO785" s="124"/>
      <c r="BR785" s="124"/>
      <c r="BS785" s="125"/>
      <c r="BT785" s="125"/>
      <c r="BX785" s="124"/>
      <c r="BY785" s="125"/>
      <c r="BZ785" s="125"/>
      <c r="CO785" s="136"/>
      <c r="CP785" s="137"/>
    </row>
    <row r="786" spans="1:94" s="123" customFormat="1" x14ac:dyDescent="0.25">
      <c r="A786" s="128"/>
      <c r="B786" s="128"/>
      <c r="C786" s="79"/>
      <c r="D786" s="79"/>
      <c r="E786" s="128"/>
      <c r="F786" s="129"/>
      <c r="G786" s="128"/>
      <c r="H786" s="129"/>
      <c r="I786" s="127"/>
      <c r="J786" s="127"/>
      <c r="K786" s="128"/>
      <c r="L786" s="152"/>
      <c r="M786" s="153"/>
      <c r="N786" s="131"/>
      <c r="O786" s="80"/>
      <c r="P786" s="131"/>
      <c r="Q786" s="130"/>
      <c r="R786" s="130"/>
      <c r="S786" s="130"/>
      <c r="T786" s="130"/>
      <c r="U786" s="130"/>
      <c r="V786" s="131"/>
      <c r="W786" s="127"/>
      <c r="X786" s="127"/>
      <c r="Y786" s="127"/>
      <c r="Z786" s="127"/>
      <c r="AA786" s="127"/>
      <c r="AB786" s="127"/>
      <c r="AC786" s="127"/>
      <c r="AD786" s="127"/>
      <c r="AE786" s="126"/>
      <c r="AF786" s="10"/>
      <c r="AG786" s="124"/>
      <c r="AH786" s="124"/>
      <c r="AI786" s="124"/>
      <c r="AJ786" s="124"/>
      <c r="AO786" s="124"/>
      <c r="BR786" s="124"/>
      <c r="BS786" s="125"/>
      <c r="BT786" s="125"/>
      <c r="BX786" s="124"/>
      <c r="BY786" s="125"/>
      <c r="BZ786" s="125"/>
      <c r="CO786" s="136"/>
      <c r="CP786" s="137"/>
    </row>
    <row r="787" spans="1:94" s="123" customFormat="1" x14ac:dyDescent="0.25">
      <c r="A787" s="128"/>
      <c r="B787" s="128"/>
      <c r="C787" s="79"/>
      <c r="D787" s="79"/>
      <c r="E787" s="128"/>
      <c r="F787" s="129"/>
      <c r="G787" s="128"/>
      <c r="H787" s="129"/>
      <c r="I787" s="127"/>
      <c r="J787" s="127"/>
      <c r="K787" s="128"/>
      <c r="L787" s="152"/>
      <c r="M787" s="153"/>
      <c r="N787" s="131"/>
      <c r="O787" s="80"/>
      <c r="P787" s="131"/>
      <c r="Q787" s="130"/>
      <c r="R787" s="130"/>
      <c r="S787" s="130"/>
      <c r="T787" s="130"/>
      <c r="U787" s="130"/>
      <c r="V787" s="131"/>
      <c r="W787" s="127"/>
      <c r="X787" s="127"/>
      <c r="Y787" s="127"/>
      <c r="Z787" s="127"/>
      <c r="AA787" s="127"/>
      <c r="AB787" s="127"/>
      <c r="AC787" s="127"/>
      <c r="AD787" s="127"/>
      <c r="AE787" s="126"/>
      <c r="AF787" s="10"/>
      <c r="AG787" s="124"/>
      <c r="AH787" s="124"/>
      <c r="AI787" s="124"/>
      <c r="AJ787" s="124"/>
      <c r="AO787" s="124"/>
      <c r="BR787" s="124"/>
      <c r="BS787" s="125"/>
      <c r="BT787" s="125"/>
      <c r="BX787" s="124"/>
      <c r="BY787" s="125"/>
      <c r="BZ787" s="125"/>
      <c r="CO787" s="136"/>
      <c r="CP787" s="137"/>
    </row>
    <row r="788" spans="1:94" s="123" customFormat="1" x14ac:dyDescent="0.25">
      <c r="A788" s="128"/>
      <c r="B788" s="128"/>
      <c r="C788" s="79"/>
      <c r="D788" s="79"/>
      <c r="E788" s="128"/>
      <c r="F788" s="129"/>
      <c r="G788" s="128"/>
      <c r="H788" s="129"/>
      <c r="I788" s="127"/>
      <c r="J788" s="127"/>
      <c r="K788" s="128"/>
      <c r="L788" s="152"/>
      <c r="M788" s="153"/>
      <c r="N788" s="131"/>
      <c r="O788" s="80"/>
      <c r="P788" s="131"/>
      <c r="Q788" s="130"/>
      <c r="R788" s="130"/>
      <c r="S788" s="130"/>
      <c r="T788" s="130"/>
      <c r="U788" s="130"/>
      <c r="V788" s="131"/>
      <c r="W788" s="127"/>
      <c r="X788" s="127"/>
      <c r="Y788" s="127"/>
      <c r="Z788" s="127"/>
      <c r="AA788" s="127"/>
      <c r="AB788" s="127"/>
      <c r="AC788" s="127"/>
      <c r="AD788" s="127"/>
      <c r="AE788" s="126"/>
      <c r="AF788" s="10"/>
      <c r="AG788" s="124"/>
      <c r="AH788" s="124"/>
      <c r="AI788" s="124"/>
      <c r="AJ788" s="124"/>
      <c r="AO788" s="124"/>
      <c r="BR788" s="124"/>
      <c r="BS788" s="125"/>
      <c r="BT788" s="125"/>
      <c r="BX788" s="124"/>
      <c r="BY788" s="125"/>
      <c r="BZ788" s="125"/>
      <c r="CO788" s="136"/>
      <c r="CP788" s="137"/>
    </row>
    <row r="789" spans="1:94" s="123" customFormat="1" x14ac:dyDescent="0.25">
      <c r="A789" s="128"/>
      <c r="B789" s="128"/>
      <c r="C789" s="79"/>
      <c r="D789" s="79"/>
      <c r="E789" s="128"/>
      <c r="F789" s="129"/>
      <c r="G789" s="128"/>
      <c r="H789" s="129"/>
      <c r="I789" s="127"/>
      <c r="J789" s="127"/>
      <c r="K789" s="128"/>
      <c r="L789" s="152"/>
      <c r="M789" s="153"/>
      <c r="N789" s="131"/>
      <c r="O789" s="80"/>
      <c r="P789" s="131"/>
      <c r="Q789" s="130"/>
      <c r="R789" s="130"/>
      <c r="S789" s="130"/>
      <c r="T789" s="130"/>
      <c r="U789" s="130"/>
      <c r="V789" s="131"/>
      <c r="W789" s="127"/>
      <c r="X789" s="127"/>
      <c r="Y789" s="127"/>
      <c r="Z789" s="127"/>
      <c r="AA789" s="127"/>
      <c r="AB789" s="127"/>
      <c r="AC789" s="127"/>
      <c r="AD789" s="127"/>
      <c r="AE789" s="126"/>
      <c r="AF789" s="10"/>
      <c r="AG789" s="124"/>
      <c r="AH789" s="124"/>
      <c r="AI789" s="124"/>
      <c r="AJ789" s="124"/>
      <c r="AO789" s="124"/>
      <c r="BR789" s="124"/>
      <c r="BS789" s="125"/>
      <c r="BT789" s="125"/>
      <c r="BX789" s="124"/>
      <c r="BY789" s="125"/>
      <c r="BZ789" s="125"/>
      <c r="CO789" s="136"/>
      <c r="CP789" s="137"/>
    </row>
    <row r="790" spans="1:94" s="123" customFormat="1" x14ac:dyDescent="0.25">
      <c r="A790" s="128"/>
      <c r="B790" s="128"/>
      <c r="C790" s="79"/>
      <c r="D790" s="79"/>
      <c r="E790" s="128"/>
      <c r="F790" s="129"/>
      <c r="G790" s="128"/>
      <c r="H790" s="129"/>
      <c r="I790" s="127"/>
      <c r="J790" s="127"/>
      <c r="K790" s="128"/>
      <c r="L790" s="152"/>
      <c r="M790" s="153"/>
      <c r="N790" s="131"/>
      <c r="O790" s="80"/>
      <c r="P790" s="131"/>
      <c r="Q790" s="130"/>
      <c r="R790" s="130"/>
      <c r="S790" s="130"/>
      <c r="T790" s="130"/>
      <c r="U790" s="130"/>
      <c r="V790" s="131"/>
      <c r="W790" s="127"/>
      <c r="X790" s="127"/>
      <c r="Y790" s="127"/>
      <c r="Z790" s="127"/>
      <c r="AA790" s="127"/>
      <c r="AB790" s="127"/>
      <c r="AC790" s="127"/>
      <c r="AD790" s="127"/>
      <c r="AE790" s="126"/>
      <c r="AF790" s="10"/>
      <c r="AG790" s="124"/>
      <c r="AH790" s="124"/>
      <c r="AI790" s="124"/>
      <c r="AJ790" s="124"/>
      <c r="AO790" s="124"/>
      <c r="BR790" s="124"/>
      <c r="BS790" s="125"/>
      <c r="BT790" s="125"/>
      <c r="BX790" s="124"/>
      <c r="BY790" s="125"/>
      <c r="BZ790" s="125"/>
      <c r="CO790" s="136"/>
      <c r="CP790" s="137"/>
    </row>
    <row r="791" spans="1:94" s="123" customFormat="1" x14ac:dyDescent="0.25">
      <c r="A791" s="128"/>
      <c r="B791" s="128"/>
      <c r="C791" s="79"/>
      <c r="D791" s="79"/>
      <c r="E791" s="128"/>
      <c r="F791" s="129"/>
      <c r="G791" s="128"/>
      <c r="H791" s="129"/>
      <c r="I791" s="127"/>
      <c r="J791" s="127"/>
      <c r="K791" s="128"/>
      <c r="L791" s="152"/>
      <c r="M791" s="153"/>
      <c r="N791" s="131"/>
      <c r="O791" s="80"/>
      <c r="P791" s="131"/>
      <c r="Q791" s="130"/>
      <c r="R791" s="130"/>
      <c r="S791" s="130"/>
      <c r="T791" s="130"/>
      <c r="U791" s="130"/>
      <c r="V791" s="131"/>
      <c r="W791" s="127"/>
      <c r="X791" s="127"/>
      <c r="Y791" s="127"/>
      <c r="Z791" s="127"/>
      <c r="AA791" s="127"/>
      <c r="AB791" s="127"/>
      <c r="AC791" s="127"/>
      <c r="AD791" s="127"/>
      <c r="AE791" s="126"/>
      <c r="AF791" s="10"/>
      <c r="AG791" s="124"/>
      <c r="AH791" s="124"/>
      <c r="AI791" s="124"/>
      <c r="AJ791" s="124"/>
      <c r="AO791" s="124"/>
      <c r="BR791" s="124"/>
      <c r="BS791" s="125"/>
      <c r="BT791" s="125"/>
      <c r="BX791" s="124"/>
      <c r="BY791" s="125"/>
      <c r="BZ791" s="125"/>
      <c r="CO791" s="136"/>
      <c r="CP791" s="137"/>
    </row>
    <row r="792" spans="1:94" s="123" customFormat="1" x14ac:dyDescent="0.25">
      <c r="A792" s="128"/>
      <c r="B792" s="128"/>
      <c r="C792" s="79"/>
      <c r="D792" s="79"/>
      <c r="E792" s="128"/>
      <c r="F792" s="129"/>
      <c r="G792" s="128"/>
      <c r="H792" s="129"/>
      <c r="I792" s="127"/>
      <c r="J792" s="127"/>
      <c r="K792" s="128"/>
      <c r="L792" s="152"/>
      <c r="M792" s="153"/>
      <c r="N792" s="131"/>
      <c r="O792" s="80"/>
      <c r="P792" s="131"/>
      <c r="Q792" s="130"/>
      <c r="R792" s="130"/>
      <c r="S792" s="130"/>
      <c r="T792" s="130"/>
      <c r="U792" s="130"/>
      <c r="V792" s="131"/>
      <c r="W792" s="127"/>
      <c r="X792" s="127"/>
      <c r="Y792" s="127"/>
      <c r="Z792" s="127"/>
      <c r="AA792" s="127"/>
      <c r="AB792" s="127"/>
      <c r="AC792" s="127"/>
      <c r="AD792" s="127"/>
      <c r="AE792" s="126"/>
      <c r="AF792" s="10"/>
      <c r="AG792" s="124"/>
      <c r="AH792" s="124"/>
      <c r="AI792" s="124"/>
      <c r="AJ792" s="124"/>
      <c r="AO792" s="124"/>
      <c r="BR792" s="124"/>
      <c r="BS792" s="125"/>
      <c r="BT792" s="125"/>
      <c r="BX792" s="124"/>
      <c r="BY792" s="125"/>
      <c r="BZ792" s="125"/>
      <c r="CO792" s="136"/>
      <c r="CP792" s="137"/>
    </row>
    <row r="793" spans="1:94" s="123" customFormat="1" x14ac:dyDescent="0.25">
      <c r="A793" s="128"/>
      <c r="B793" s="128"/>
      <c r="C793" s="79"/>
      <c r="D793" s="79"/>
      <c r="E793" s="128"/>
      <c r="F793" s="129"/>
      <c r="G793" s="128"/>
      <c r="H793" s="129"/>
      <c r="I793" s="127"/>
      <c r="J793" s="127"/>
      <c r="K793" s="128"/>
      <c r="L793" s="152"/>
      <c r="M793" s="153"/>
      <c r="N793" s="131"/>
      <c r="O793" s="80"/>
      <c r="P793" s="131"/>
      <c r="Q793" s="130"/>
      <c r="R793" s="130"/>
      <c r="S793" s="130"/>
      <c r="T793" s="130"/>
      <c r="U793" s="130"/>
      <c r="V793" s="131"/>
      <c r="W793" s="127"/>
      <c r="X793" s="127"/>
      <c r="Y793" s="127"/>
      <c r="Z793" s="127"/>
      <c r="AA793" s="127"/>
      <c r="AB793" s="127"/>
      <c r="AC793" s="127"/>
      <c r="AD793" s="127"/>
      <c r="AE793" s="126"/>
      <c r="AF793" s="10"/>
      <c r="AG793" s="124"/>
      <c r="AH793" s="124"/>
      <c r="AI793" s="124"/>
      <c r="AJ793" s="124"/>
      <c r="AO793" s="124"/>
      <c r="BR793" s="124"/>
      <c r="BS793" s="125"/>
      <c r="BT793" s="125"/>
      <c r="BX793" s="124"/>
      <c r="BY793" s="125"/>
      <c r="BZ793" s="125"/>
      <c r="CO793" s="136"/>
      <c r="CP793" s="137"/>
    </row>
    <row r="794" spans="1:94" s="123" customFormat="1" x14ac:dyDescent="0.25">
      <c r="A794" s="128"/>
      <c r="B794" s="128"/>
      <c r="C794" s="79"/>
      <c r="D794" s="79"/>
      <c r="E794" s="128"/>
      <c r="F794" s="129"/>
      <c r="G794" s="128"/>
      <c r="H794" s="129"/>
      <c r="I794" s="127"/>
      <c r="J794" s="127"/>
      <c r="K794" s="128"/>
      <c r="L794" s="152"/>
      <c r="M794" s="153"/>
      <c r="N794" s="131"/>
      <c r="O794" s="80"/>
      <c r="P794" s="131"/>
      <c r="Q794" s="130"/>
      <c r="R794" s="130"/>
      <c r="S794" s="130"/>
      <c r="T794" s="130"/>
      <c r="U794" s="130"/>
      <c r="V794" s="131"/>
      <c r="W794" s="127"/>
      <c r="X794" s="127"/>
      <c r="Y794" s="127"/>
      <c r="Z794" s="127"/>
      <c r="AA794" s="127"/>
      <c r="AB794" s="127"/>
      <c r="AC794" s="127"/>
      <c r="AD794" s="127"/>
      <c r="AE794" s="126"/>
      <c r="AF794" s="10"/>
      <c r="AG794" s="124"/>
      <c r="AH794" s="124"/>
      <c r="AI794" s="124"/>
      <c r="AJ794" s="124"/>
      <c r="AO794" s="124"/>
      <c r="BR794" s="124"/>
      <c r="BS794" s="125"/>
      <c r="BT794" s="125"/>
      <c r="BX794" s="124"/>
      <c r="BY794" s="125"/>
      <c r="BZ794" s="125"/>
      <c r="CO794" s="136"/>
      <c r="CP794" s="137"/>
    </row>
    <row r="795" spans="1:94" s="123" customFormat="1" x14ac:dyDescent="0.25">
      <c r="A795" s="128"/>
      <c r="B795" s="128"/>
      <c r="C795" s="79"/>
      <c r="D795" s="79"/>
      <c r="E795" s="128"/>
      <c r="F795" s="129"/>
      <c r="G795" s="128"/>
      <c r="H795" s="129"/>
      <c r="I795" s="127"/>
      <c r="J795" s="127"/>
      <c r="K795" s="128"/>
      <c r="L795" s="152"/>
      <c r="M795" s="153"/>
      <c r="N795" s="131"/>
      <c r="O795" s="80"/>
      <c r="P795" s="131"/>
      <c r="Q795" s="130"/>
      <c r="R795" s="130"/>
      <c r="S795" s="130"/>
      <c r="T795" s="130"/>
      <c r="U795" s="130"/>
      <c r="V795" s="131"/>
      <c r="W795" s="127"/>
      <c r="X795" s="127"/>
      <c r="Y795" s="127"/>
      <c r="Z795" s="127"/>
      <c r="AA795" s="127"/>
      <c r="AB795" s="127"/>
      <c r="AC795" s="127"/>
      <c r="AD795" s="127"/>
      <c r="AE795" s="126"/>
      <c r="AF795" s="10"/>
      <c r="AG795" s="124"/>
      <c r="AH795" s="124"/>
      <c r="AI795" s="124"/>
      <c r="AJ795" s="124"/>
      <c r="AO795" s="124"/>
      <c r="BR795" s="124"/>
      <c r="BS795" s="125"/>
      <c r="BT795" s="125"/>
      <c r="BX795" s="124"/>
      <c r="BY795" s="125"/>
      <c r="BZ795" s="125"/>
      <c r="CO795" s="136"/>
      <c r="CP795" s="137"/>
    </row>
    <row r="796" spans="1:94" s="123" customFormat="1" x14ac:dyDescent="0.25">
      <c r="A796" s="128"/>
      <c r="B796" s="128"/>
      <c r="C796" s="79"/>
      <c r="D796" s="79"/>
      <c r="E796" s="128"/>
      <c r="F796" s="129"/>
      <c r="G796" s="128"/>
      <c r="H796" s="129"/>
      <c r="I796" s="127"/>
      <c r="J796" s="127"/>
      <c r="K796" s="128"/>
      <c r="L796" s="152"/>
      <c r="M796" s="153"/>
      <c r="N796" s="131"/>
      <c r="O796" s="80"/>
      <c r="P796" s="131"/>
      <c r="Q796" s="130"/>
      <c r="R796" s="130"/>
      <c r="S796" s="130"/>
      <c r="T796" s="130"/>
      <c r="U796" s="130"/>
      <c r="V796" s="131"/>
      <c r="W796" s="127"/>
      <c r="X796" s="127"/>
      <c r="Y796" s="127"/>
      <c r="Z796" s="127"/>
      <c r="AA796" s="127"/>
      <c r="AB796" s="127"/>
      <c r="AC796" s="127"/>
      <c r="AD796" s="127"/>
      <c r="AE796" s="126"/>
      <c r="AF796" s="10"/>
      <c r="AG796" s="124"/>
      <c r="AH796" s="124"/>
      <c r="AI796" s="124"/>
      <c r="AJ796" s="124"/>
      <c r="AO796" s="124"/>
      <c r="BR796" s="124"/>
      <c r="BS796" s="125"/>
      <c r="BT796" s="125"/>
      <c r="BX796" s="124"/>
      <c r="BY796" s="125"/>
      <c r="BZ796" s="125"/>
      <c r="CO796" s="136"/>
      <c r="CP796" s="137"/>
    </row>
    <row r="797" spans="1:94" s="123" customFormat="1" x14ac:dyDescent="0.25">
      <c r="A797" s="128"/>
      <c r="B797" s="128"/>
      <c r="C797" s="79"/>
      <c r="D797" s="79"/>
      <c r="E797" s="128"/>
      <c r="F797" s="129"/>
      <c r="G797" s="128"/>
      <c r="H797" s="129"/>
      <c r="I797" s="127"/>
      <c r="J797" s="127"/>
      <c r="K797" s="128"/>
      <c r="L797" s="152"/>
      <c r="M797" s="153"/>
      <c r="N797" s="131"/>
      <c r="O797" s="80"/>
      <c r="P797" s="131"/>
      <c r="Q797" s="130"/>
      <c r="R797" s="130"/>
      <c r="S797" s="130"/>
      <c r="T797" s="130"/>
      <c r="U797" s="130"/>
      <c r="V797" s="131"/>
      <c r="W797" s="127"/>
      <c r="X797" s="127"/>
      <c r="Y797" s="127"/>
      <c r="Z797" s="127"/>
      <c r="AA797" s="127"/>
      <c r="AB797" s="127"/>
      <c r="AC797" s="127"/>
      <c r="AD797" s="127"/>
      <c r="AE797" s="126"/>
      <c r="AF797" s="10"/>
      <c r="AG797" s="124"/>
      <c r="AH797" s="124"/>
      <c r="AI797" s="124"/>
      <c r="AJ797" s="124"/>
      <c r="AO797" s="124"/>
      <c r="BR797" s="124"/>
      <c r="BS797" s="125"/>
      <c r="BT797" s="125"/>
      <c r="BX797" s="124"/>
      <c r="BY797" s="125"/>
      <c r="BZ797" s="125"/>
      <c r="CO797" s="136"/>
      <c r="CP797" s="137"/>
    </row>
    <row r="798" spans="1:94" s="123" customFormat="1" x14ac:dyDescent="0.25">
      <c r="A798" s="128"/>
      <c r="B798" s="128"/>
      <c r="C798" s="79"/>
      <c r="D798" s="79"/>
      <c r="E798" s="128"/>
      <c r="F798" s="129"/>
      <c r="G798" s="128"/>
      <c r="H798" s="129"/>
      <c r="I798" s="127"/>
      <c r="J798" s="127"/>
      <c r="K798" s="128"/>
      <c r="L798" s="152"/>
      <c r="M798" s="153"/>
      <c r="N798" s="131"/>
      <c r="O798" s="80"/>
      <c r="P798" s="131"/>
      <c r="Q798" s="130"/>
      <c r="R798" s="130"/>
      <c r="S798" s="130"/>
      <c r="T798" s="130"/>
      <c r="U798" s="130"/>
      <c r="V798" s="131"/>
      <c r="W798" s="127"/>
      <c r="X798" s="127"/>
      <c r="Y798" s="127"/>
      <c r="Z798" s="127"/>
      <c r="AA798" s="127"/>
      <c r="AB798" s="127"/>
      <c r="AC798" s="127"/>
      <c r="AD798" s="127"/>
      <c r="AE798" s="126"/>
      <c r="AF798" s="10"/>
      <c r="AG798" s="124"/>
      <c r="AH798" s="124"/>
      <c r="AI798" s="124"/>
      <c r="AJ798" s="124"/>
      <c r="AO798" s="124"/>
      <c r="BR798" s="124"/>
      <c r="BS798" s="125"/>
      <c r="BT798" s="125"/>
      <c r="BX798" s="124"/>
      <c r="BY798" s="125"/>
      <c r="BZ798" s="125"/>
      <c r="CO798" s="136"/>
      <c r="CP798" s="137"/>
    </row>
    <row r="799" spans="1:94" s="123" customFormat="1" x14ac:dyDescent="0.25">
      <c r="A799" s="128"/>
      <c r="B799" s="128"/>
      <c r="C799" s="79"/>
      <c r="D799" s="79"/>
      <c r="E799" s="128"/>
      <c r="F799" s="129"/>
      <c r="G799" s="128"/>
      <c r="H799" s="129"/>
      <c r="I799" s="127"/>
      <c r="J799" s="127"/>
      <c r="K799" s="128"/>
      <c r="L799" s="152"/>
      <c r="M799" s="153"/>
      <c r="N799" s="131"/>
      <c r="O799" s="80"/>
      <c r="P799" s="131"/>
      <c r="Q799" s="130"/>
      <c r="R799" s="130"/>
      <c r="S799" s="130"/>
      <c r="T799" s="130"/>
      <c r="U799" s="130"/>
      <c r="V799" s="131"/>
      <c r="W799" s="127"/>
      <c r="X799" s="127"/>
      <c r="Y799" s="127"/>
      <c r="Z799" s="127"/>
      <c r="AA799" s="127"/>
      <c r="AB799" s="127"/>
      <c r="AC799" s="127"/>
      <c r="AD799" s="127"/>
      <c r="AE799" s="126"/>
      <c r="AF799" s="10"/>
      <c r="AG799" s="124"/>
      <c r="AH799" s="124"/>
      <c r="AI799" s="124"/>
      <c r="AJ799" s="124"/>
      <c r="AO799" s="124"/>
      <c r="BR799" s="124"/>
      <c r="BS799" s="125"/>
      <c r="BT799" s="125"/>
      <c r="BX799" s="124"/>
      <c r="BY799" s="125"/>
      <c r="BZ799" s="125"/>
      <c r="CO799" s="136"/>
      <c r="CP799" s="137"/>
    </row>
    <row r="800" spans="1:94" s="123" customFormat="1" x14ac:dyDescent="0.25">
      <c r="A800" s="128"/>
      <c r="B800" s="128"/>
      <c r="C800" s="79"/>
      <c r="D800" s="79"/>
      <c r="E800" s="128"/>
      <c r="F800" s="129"/>
      <c r="G800" s="128"/>
      <c r="H800" s="129"/>
      <c r="I800" s="127"/>
      <c r="J800" s="127"/>
      <c r="K800" s="128"/>
      <c r="L800" s="152"/>
      <c r="M800" s="153"/>
      <c r="N800" s="131"/>
      <c r="O800" s="80"/>
      <c r="P800" s="131"/>
      <c r="Q800" s="130"/>
      <c r="R800" s="130"/>
      <c r="S800" s="130"/>
      <c r="T800" s="130"/>
      <c r="U800" s="130"/>
      <c r="V800" s="131"/>
      <c r="W800" s="127"/>
      <c r="X800" s="127"/>
      <c r="Y800" s="127"/>
      <c r="Z800" s="127"/>
      <c r="AA800" s="127"/>
      <c r="AB800" s="127"/>
      <c r="AC800" s="127"/>
      <c r="AD800" s="127"/>
      <c r="AE800" s="126"/>
      <c r="AF800" s="10"/>
      <c r="AG800" s="124"/>
      <c r="AH800" s="124"/>
      <c r="AI800" s="124"/>
      <c r="AJ800" s="124"/>
      <c r="AO800" s="124"/>
      <c r="BR800" s="124"/>
      <c r="BS800" s="125"/>
      <c r="BT800" s="125"/>
      <c r="BX800" s="124"/>
      <c r="BY800" s="125"/>
      <c r="BZ800" s="125"/>
      <c r="CO800" s="136"/>
      <c r="CP800" s="137"/>
    </row>
    <row r="801" spans="1:94" s="123" customFormat="1" x14ac:dyDescent="0.25">
      <c r="A801" s="128"/>
      <c r="B801" s="128"/>
      <c r="C801" s="79"/>
      <c r="D801" s="79"/>
      <c r="E801" s="128"/>
      <c r="F801" s="129"/>
      <c r="G801" s="128"/>
      <c r="H801" s="129"/>
      <c r="I801" s="127"/>
      <c r="J801" s="127"/>
      <c r="K801" s="128"/>
      <c r="L801" s="152"/>
      <c r="M801" s="153"/>
      <c r="N801" s="131"/>
      <c r="O801" s="80"/>
      <c r="P801" s="131"/>
      <c r="Q801" s="130"/>
      <c r="R801" s="130"/>
      <c r="S801" s="130"/>
      <c r="T801" s="130"/>
      <c r="U801" s="130"/>
      <c r="V801" s="131"/>
      <c r="W801" s="127"/>
      <c r="X801" s="127"/>
      <c r="Y801" s="127"/>
      <c r="Z801" s="127"/>
      <c r="AA801" s="127"/>
      <c r="AB801" s="127"/>
      <c r="AC801" s="127"/>
      <c r="AD801" s="127"/>
      <c r="AE801" s="126"/>
      <c r="AF801" s="10"/>
      <c r="AG801" s="124"/>
      <c r="AH801" s="124"/>
      <c r="AI801" s="124"/>
      <c r="AJ801" s="124"/>
      <c r="AO801" s="124"/>
      <c r="BR801" s="124"/>
      <c r="BS801" s="125"/>
      <c r="BT801" s="125"/>
      <c r="BX801" s="124"/>
      <c r="BY801" s="125"/>
      <c r="BZ801" s="125"/>
      <c r="CO801" s="136"/>
      <c r="CP801" s="137"/>
    </row>
    <row r="802" spans="1:94" s="123" customFormat="1" x14ac:dyDescent="0.25">
      <c r="A802" s="128"/>
      <c r="B802" s="128"/>
      <c r="C802" s="79"/>
      <c r="D802" s="79"/>
      <c r="E802" s="128"/>
      <c r="F802" s="129"/>
      <c r="G802" s="128"/>
      <c r="H802" s="129"/>
      <c r="I802" s="127"/>
      <c r="J802" s="127"/>
      <c r="K802" s="128"/>
      <c r="L802" s="152"/>
      <c r="M802" s="153"/>
      <c r="N802" s="131"/>
      <c r="O802" s="80"/>
      <c r="P802" s="131"/>
      <c r="Q802" s="130"/>
      <c r="R802" s="130"/>
      <c r="S802" s="130"/>
      <c r="T802" s="130"/>
      <c r="U802" s="130"/>
      <c r="V802" s="131"/>
      <c r="W802" s="127"/>
      <c r="X802" s="127"/>
      <c r="Y802" s="127"/>
      <c r="Z802" s="127"/>
      <c r="AA802" s="127"/>
      <c r="AB802" s="127"/>
      <c r="AC802" s="127"/>
      <c r="AD802" s="127"/>
      <c r="AE802" s="126"/>
      <c r="AF802" s="10"/>
      <c r="AG802" s="124"/>
      <c r="AH802" s="124"/>
      <c r="AI802" s="124"/>
      <c r="AJ802" s="124"/>
      <c r="AO802" s="124"/>
      <c r="BR802" s="124"/>
      <c r="BS802" s="125"/>
      <c r="BT802" s="125"/>
      <c r="BX802" s="124"/>
      <c r="BY802" s="125"/>
      <c r="BZ802" s="125"/>
      <c r="CO802" s="136"/>
      <c r="CP802" s="137"/>
    </row>
    <row r="803" spans="1:94" s="123" customFormat="1" x14ac:dyDescent="0.25">
      <c r="A803" s="128"/>
      <c r="B803" s="128"/>
      <c r="C803" s="79"/>
      <c r="D803" s="79"/>
      <c r="E803" s="128"/>
      <c r="F803" s="129"/>
      <c r="G803" s="128"/>
      <c r="H803" s="129"/>
      <c r="I803" s="127"/>
      <c r="J803" s="127"/>
      <c r="K803" s="128"/>
      <c r="L803" s="152"/>
      <c r="M803" s="153"/>
      <c r="N803" s="131"/>
      <c r="O803" s="80"/>
      <c r="P803" s="131"/>
      <c r="Q803" s="130"/>
      <c r="R803" s="130"/>
      <c r="S803" s="130"/>
      <c r="T803" s="130"/>
      <c r="U803" s="130"/>
      <c r="V803" s="131"/>
      <c r="W803" s="127"/>
      <c r="X803" s="127"/>
      <c r="Y803" s="127"/>
      <c r="Z803" s="127"/>
      <c r="AA803" s="127"/>
      <c r="AB803" s="127"/>
      <c r="AC803" s="127"/>
      <c r="AD803" s="127"/>
      <c r="AE803" s="126"/>
      <c r="AF803" s="10"/>
      <c r="AG803" s="124"/>
      <c r="AH803" s="124"/>
      <c r="AI803" s="124"/>
      <c r="AJ803" s="124"/>
      <c r="AO803" s="124"/>
      <c r="BR803" s="124"/>
      <c r="BS803" s="125"/>
      <c r="BT803" s="125"/>
      <c r="BX803" s="124"/>
      <c r="BY803" s="125"/>
      <c r="BZ803" s="125"/>
      <c r="CO803" s="136"/>
      <c r="CP803" s="137"/>
    </row>
    <row r="804" spans="1:94" s="123" customFormat="1" x14ac:dyDescent="0.25">
      <c r="A804" s="128"/>
      <c r="B804" s="128"/>
      <c r="C804" s="79"/>
      <c r="D804" s="79"/>
      <c r="E804" s="128"/>
      <c r="F804" s="129"/>
      <c r="G804" s="128"/>
      <c r="H804" s="129"/>
      <c r="I804" s="127"/>
      <c r="J804" s="127"/>
      <c r="K804" s="128"/>
      <c r="L804" s="152"/>
      <c r="M804" s="153"/>
      <c r="N804" s="131"/>
      <c r="O804" s="80"/>
      <c r="P804" s="131"/>
      <c r="Q804" s="130"/>
      <c r="R804" s="130"/>
      <c r="S804" s="130"/>
      <c r="T804" s="130"/>
      <c r="U804" s="130"/>
      <c r="V804" s="131"/>
      <c r="W804" s="127"/>
      <c r="X804" s="127"/>
      <c r="Y804" s="127"/>
      <c r="Z804" s="127"/>
      <c r="AA804" s="127"/>
      <c r="AB804" s="127"/>
      <c r="AC804" s="127"/>
      <c r="AD804" s="127"/>
      <c r="AE804" s="126"/>
      <c r="AF804" s="10"/>
      <c r="AG804" s="124"/>
      <c r="AH804" s="124"/>
      <c r="AI804" s="124"/>
      <c r="AJ804" s="124"/>
      <c r="AO804" s="124"/>
      <c r="BR804" s="124"/>
      <c r="BS804" s="125"/>
      <c r="BT804" s="125"/>
      <c r="BX804" s="124"/>
      <c r="BY804" s="125"/>
      <c r="BZ804" s="125"/>
      <c r="CO804" s="136"/>
      <c r="CP804" s="137"/>
    </row>
    <row r="805" spans="1:94" s="123" customFormat="1" x14ac:dyDescent="0.25">
      <c r="A805" s="128"/>
      <c r="B805" s="128"/>
      <c r="C805" s="79"/>
      <c r="D805" s="79"/>
      <c r="E805" s="128"/>
      <c r="F805" s="129"/>
      <c r="G805" s="128"/>
      <c r="H805" s="129"/>
      <c r="I805" s="127"/>
      <c r="J805" s="127"/>
      <c r="K805" s="128"/>
      <c r="L805" s="152"/>
      <c r="M805" s="153"/>
      <c r="N805" s="131"/>
      <c r="O805" s="80"/>
      <c r="P805" s="131"/>
      <c r="Q805" s="130"/>
      <c r="R805" s="130"/>
      <c r="S805" s="130"/>
      <c r="T805" s="130"/>
      <c r="U805" s="130"/>
      <c r="V805" s="131"/>
      <c r="W805" s="127"/>
      <c r="X805" s="127"/>
      <c r="Y805" s="127"/>
      <c r="Z805" s="127"/>
      <c r="AA805" s="127"/>
      <c r="AB805" s="127"/>
      <c r="AC805" s="127"/>
      <c r="AD805" s="127"/>
      <c r="AE805" s="126"/>
      <c r="AF805" s="10"/>
      <c r="AG805" s="124"/>
      <c r="AH805" s="124"/>
      <c r="AI805" s="124"/>
      <c r="AJ805" s="124"/>
      <c r="AO805" s="124"/>
      <c r="BR805" s="124"/>
      <c r="BS805" s="125"/>
      <c r="BT805" s="125"/>
      <c r="BX805" s="124"/>
      <c r="BY805" s="125"/>
      <c r="BZ805" s="125"/>
      <c r="CO805" s="136"/>
      <c r="CP805" s="137"/>
    </row>
    <row r="806" spans="1:94" s="123" customFormat="1" x14ac:dyDescent="0.25">
      <c r="A806" s="128"/>
      <c r="B806" s="128"/>
      <c r="C806" s="79"/>
      <c r="D806" s="79"/>
      <c r="E806" s="128"/>
      <c r="F806" s="129"/>
      <c r="G806" s="128"/>
      <c r="H806" s="129"/>
      <c r="I806" s="127"/>
      <c r="J806" s="127"/>
      <c r="K806" s="128"/>
      <c r="L806" s="152"/>
      <c r="M806" s="153"/>
      <c r="N806" s="131"/>
      <c r="O806" s="80"/>
      <c r="P806" s="131"/>
      <c r="Q806" s="130"/>
      <c r="R806" s="130"/>
      <c r="S806" s="130"/>
      <c r="T806" s="130"/>
      <c r="U806" s="130"/>
      <c r="V806" s="131"/>
      <c r="W806" s="127"/>
      <c r="X806" s="127"/>
      <c r="Y806" s="127"/>
      <c r="Z806" s="127"/>
      <c r="AA806" s="127"/>
      <c r="AB806" s="127"/>
      <c r="AC806" s="127"/>
      <c r="AD806" s="127"/>
      <c r="AE806" s="126"/>
      <c r="AF806" s="10"/>
      <c r="AG806" s="124"/>
      <c r="AH806" s="124"/>
      <c r="AI806" s="124"/>
      <c r="AJ806" s="124"/>
      <c r="AO806" s="124"/>
      <c r="BR806" s="124"/>
      <c r="BS806" s="125"/>
      <c r="BT806" s="125"/>
      <c r="BX806" s="124"/>
      <c r="BY806" s="125"/>
      <c r="BZ806" s="125"/>
      <c r="CO806" s="136"/>
      <c r="CP806" s="137"/>
    </row>
    <row r="807" spans="1:94" s="123" customFormat="1" x14ac:dyDescent="0.25">
      <c r="A807" s="128"/>
      <c r="B807" s="128"/>
      <c r="C807" s="79"/>
      <c r="D807" s="79"/>
      <c r="E807" s="128"/>
      <c r="F807" s="129"/>
      <c r="G807" s="128"/>
      <c r="H807" s="129"/>
      <c r="I807" s="127"/>
      <c r="J807" s="127"/>
      <c r="K807" s="128"/>
      <c r="L807" s="152"/>
      <c r="M807" s="153"/>
      <c r="N807" s="131"/>
      <c r="O807" s="80"/>
      <c r="P807" s="131"/>
      <c r="Q807" s="130"/>
      <c r="R807" s="130"/>
      <c r="S807" s="130"/>
      <c r="T807" s="130"/>
      <c r="U807" s="130"/>
      <c r="V807" s="131"/>
      <c r="W807" s="127"/>
      <c r="X807" s="127"/>
      <c r="Y807" s="127"/>
      <c r="Z807" s="127"/>
      <c r="AA807" s="127"/>
      <c r="AB807" s="127"/>
      <c r="AC807" s="127"/>
      <c r="AD807" s="127"/>
      <c r="AE807" s="126"/>
      <c r="AF807" s="10"/>
      <c r="AG807" s="124"/>
      <c r="AH807" s="124"/>
      <c r="AI807" s="124"/>
      <c r="AJ807" s="124"/>
      <c r="AO807" s="124"/>
      <c r="BR807" s="124"/>
      <c r="BS807" s="125"/>
      <c r="BT807" s="125"/>
      <c r="BX807" s="124"/>
      <c r="BY807" s="125"/>
      <c r="BZ807" s="125"/>
      <c r="CO807" s="136"/>
      <c r="CP807" s="137"/>
    </row>
    <row r="808" spans="1:94" s="123" customFormat="1" x14ac:dyDescent="0.25">
      <c r="A808" s="128"/>
      <c r="B808" s="128"/>
      <c r="C808" s="79"/>
      <c r="D808" s="79"/>
      <c r="E808" s="128"/>
      <c r="F808" s="129"/>
      <c r="G808" s="128"/>
      <c r="H808" s="129"/>
      <c r="I808" s="127"/>
      <c r="J808" s="127"/>
      <c r="K808" s="128"/>
      <c r="L808" s="152"/>
      <c r="M808" s="153"/>
      <c r="N808" s="131"/>
      <c r="O808" s="80"/>
      <c r="P808" s="131"/>
      <c r="Q808" s="130"/>
      <c r="R808" s="130"/>
      <c r="S808" s="130"/>
      <c r="T808" s="130"/>
      <c r="U808" s="130"/>
      <c r="V808" s="131"/>
      <c r="W808" s="127"/>
      <c r="X808" s="127"/>
      <c r="Y808" s="127"/>
      <c r="Z808" s="127"/>
      <c r="AA808" s="127"/>
      <c r="AB808" s="127"/>
      <c r="AC808" s="127"/>
      <c r="AD808" s="127"/>
      <c r="AE808" s="126"/>
      <c r="AF808" s="10"/>
      <c r="AG808" s="124"/>
      <c r="AH808" s="124"/>
      <c r="AI808" s="124"/>
      <c r="AJ808" s="124"/>
      <c r="AO808" s="124"/>
      <c r="BR808" s="124"/>
      <c r="BS808" s="125"/>
      <c r="BT808" s="125"/>
      <c r="BX808" s="124"/>
      <c r="BY808" s="125"/>
      <c r="BZ808" s="125"/>
      <c r="CO808" s="136"/>
      <c r="CP808" s="137"/>
    </row>
    <row r="809" spans="1:94" s="123" customFormat="1" x14ac:dyDescent="0.25">
      <c r="A809" s="128"/>
      <c r="B809" s="128"/>
      <c r="C809" s="79"/>
      <c r="D809" s="79"/>
      <c r="E809" s="128"/>
      <c r="F809" s="129"/>
      <c r="G809" s="128"/>
      <c r="H809" s="129"/>
      <c r="I809" s="127"/>
      <c r="J809" s="127"/>
      <c r="K809" s="128"/>
      <c r="L809" s="152"/>
      <c r="M809" s="153"/>
      <c r="N809" s="131"/>
      <c r="O809" s="80"/>
      <c r="P809" s="131"/>
      <c r="Q809" s="130"/>
      <c r="R809" s="130"/>
      <c r="S809" s="130"/>
      <c r="T809" s="130"/>
      <c r="U809" s="130"/>
      <c r="V809" s="131"/>
      <c r="W809" s="127"/>
      <c r="X809" s="127"/>
      <c r="Y809" s="127"/>
      <c r="Z809" s="127"/>
      <c r="AA809" s="127"/>
      <c r="AB809" s="127"/>
      <c r="AC809" s="127"/>
      <c r="AD809" s="127"/>
      <c r="AE809" s="126"/>
      <c r="AF809" s="10"/>
      <c r="AG809" s="124"/>
      <c r="AH809" s="124"/>
      <c r="AI809" s="124"/>
      <c r="AJ809" s="124"/>
      <c r="AO809" s="124"/>
      <c r="BR809" s="124"/>
      <c r="BS809" s="125"/>
      <c r="BT809" s="125"/>
      <c r="BX809" s="124"/>
      <c r="BY809" s="125"/>
      <c r="BZ809" s="125"/>
      <c r="CO809" s="136"/>
      <c r="CP809" s="137"/>
    </row>
    <row r="810" spans="1:94" s="123" customFormat="1" x14ac:dyDescent="0.25">
      <c r="A810" s="128"/>
      <c r="B810" s="128"/>
      <c r="C810" s="79"/>
      <c r="D810" s="79"/>
      <c r="E810" s="128"/>
      <c r="F810" s="129"/>
      <c r="G810" s="128"/>
      <c r="H810" s="129"/>
      <c r="I810" s="127"/>
      <c r="J810" s="127"/>
      <c r="K810" s="128"/>
      <c r="L810" s="152"/>
      <c r="M810" s="153"/>
      <c r="N810" s="131"/>
      <c r="O810" s="80"/>
      <c r="P810" s="131"/>
      <c r="Q810" s="130"/>
      <c r="R810" s="130"/>
      <c r="S810" s="130"/>
      <c r="T810" s="130"/>
      <c r="U810" s="130"/>
      <c r="V810" s="131"/>
      <c r="W810" s="127"/>
      <c r="X810" s="127"/>
      <c r="Y810" s="127"/>
      <c r="Z810" s="127"/>
      <c r="AA810" s="127"/>
      <c r="AB810" s="127"/>
      <c r="AC810" s="127"/>
      <c r="AD810" s="127"/>
      <c r="AE810" s="126"/>
      <c r="AF810" s="10"/>
      <c r="AG810" s="124"/>
      <c r="AH810" s="124"/>
      <c r="AI810" s="124"/>
      <c r="AJ810" s="124"/>
      <c r="AO810" s="124"/>
      <c r="BR810" s="124"/>
      <c r="BS810" s="125"/>
      <c r="BT810" s="125"/>
      <c r="BX810" s="124"/>
      <c r="BY810" s="125"/>
      <c r="BZ810" s="125"/>
      <c r="CO810" s="136"/>
      <c r="CP810" s="137"/>
    </row>
    <row r="811" spans="1:94" s="123" customFormat="1" x14ac:dyDescent="0.25">
      <c r="A811" s="128"/>
      <c r="B811" s="128"/>
      <c r="C811" s="79"/>
      <c r="D811" s="79"/>
      <c r="E811" s="128"/>
      <c r="F811" s="129"/>
      <c r="G811" s="128"/>
      <c r="H811" s="129"/>
      <c r="I811" s="127"/>
      <c r="J811" s="127"/>
      <c r="K811" s="128"/>
      <c r="L811" s="152"/>
      <c r="M811" s="153"/>
      <c r="N811" s="131"/>
      <c r="O811" s="80"/>
      <c r="P811" s="131"/>
      <c r="Q811" s="130"/>
      <c r="R811" s="130"/>
      <c r="S811" s="130"/>
      <c r="T811" s="130"/>
      <c r="U811" s="130"/>
      <c r="V811" s="131"/>
      <c r="W811" s="127"/>
      <c r="X811" s="127"/>
      <c r="Y811" s="127"/>
      <c r="Z811" s="127"/>
      <c r="AA811" s="127"/>
      <c r="AB811" s="127"/>
      <c r="AC811" s="127"/>
      <c r="AD811" s="127"/>
      <c r="AE811" s="126"/>
      <c r="AF811" s="10"/>
      <c r="AG811" s="124"/>
      <c r="AH811" s="124"/>
      <c r="AI811" s="124"/>
      <c r="AJ811" s="124"/>
      <c r="AO811" s="124"/>
      <c r="BR811" s="124"/>
      <c r="BS811" s="125"/>
      <c r="BT811" s="125"/>
      <c r="BX811" s="124"/>
      <c r="BY811" s="125"/>
      <c r="BZ811" s="125"/>
      <c r="CO811" s="136"/>
      <c r="CP811" s="137"/>
    </row>
    <row r="812" spans="1:94" s="123" customFormat="1" x14ac:dyDescent="0.25">
      <c r="A812" s="128"/>
      <c r="B812" s="128"/>
      <c r="C812" s="79"/>
      <c r="D812" s="79"/>
      <c r="E812" s="128"/>
      <c r="F812" s="129"/>
      <c r="G812" s="128"/>
      <c r="H812" s="129"/>
      <c r="I812" s="127"/>
      <c r="J812" s="127"/>
      <c r="K812" s="128"/>
      <c r="L812" s="152"/>
      <c r="M812" s="153"/>
      <c r="N812" s="131"/>
      <c r="O812" s="80"/>
      <c r="P812" s="131"/>
      <c r="Q812" s="130"/>
      <c r="R812" s="130"/>
      <c r="S812" s="130"/>
      <c r="T812" s="130"/>
      <c r="U812" s="130"/>
      <c r="V812" s="131"/>
      <c r="W812" s="127"/>
      <c r="X812" s="127"/>
      <c r="Y812" s="127"/>
      <c r="Z812" s="127"/>
      <c r="AA812" s="127"/>
      <c r="AB812" s="127"/>
      <c r="AC812" s="127"/>
      <c r="AD812" s="127"/>
      <c r="AE812" s="126"/>
      <c r="AF812" s="10"/>
      <c r="AG812" s="124"/>
      <c r="AH812" s="124"/>
      <c r="AI812" s="124"/>
      <c r="AJ812" s="124"/>
      <c r="AO812" s="124"/>
      <c r="BR812" s="124"/>
      <c r="BS812" s="125"/>
      <c r="BT812" s="125"/>
      <c r="BX812" s="124"/>
      <c r="BY812" s="125"/>
      <c r="BZ812" s="125"/>
      <c r="CO812" s="136"/>
      <c r="CP812" s="137"/>
    </row>
    <row r="813" spans="1:94" s="123" customFormat="1" x14ac:dyDescent="0.25">
      <c r="A813" s="128"/>
      <c r="B813" s="128"/>
      <c r="C813" s="79"/>
      <c r="D813" s="79"/>
      <c r="E813" s="128"/>
      <c r="F813" s="129"/>
      <c r="G813" s="128"/>
      <c r="H813" s="129"/>
      <c r="I813" s="127"/>
      <c r="J813" s="127"/>
      <c r="K813" s="128"/>
      <c r="L813" s="152"/>
      <c r="M813" s="153"/>
      <c r="N813" s="131"/>
      <c r="O813" s="80"/>
      <c r="P813" s="131"/>
      <c r="Q813" s="130"/>
      <c r="R813" s="130"/>
      <c r="S813" s="130"/>
      <c r="T813" s="130"/>
      <c r="U813" s="130"/>
      <c r="V813" s="131"/>
      <c r="W813" s="127"/>
      <c r="X813" s="127"/>
      <c r="Y813" s="127"/>
      <c r="Z813" s="127"/>
      <c r="AA813" s="127"/>
      <c r="AB813" s="127"/>
      <c r="AC813" s="127"/>
      <c r="AD813" s="127"/>
      <c r="AE813" s="126"/>
      <c r="AF813" s="10"/>
      <c r="AG813" s="124"/>
      <c r="AH813" s="124"/>
      <c r="AI813" s="124"/>
      <c r="AJ813" s="124"/>
      <c r="AO813" s="124"/>
      <c r="BR813" s="124"/>
      <c r="BS813" s="125"/>
      <c r="BT813" s="125"/>
      <c r="BX813" s="124"/>
      <c r="BY813" s="125"/>
      <c r="BZ813" s="125"/>
      <c r="CO813" s="136"/>
      <c r="CP813" s="137"/>
    </row>
    <row r="814" spans="1:94" s="123" customFormat="1" x14ac:dyDescent="0.25">
      <c r="A814" s="128"/>
      <c r="B814" s="128"/>
      <c r="C814" s="79"/>
      <c r="D814" s="79"/>
      <c r="E814" s="128"/>
      <c r="F814" s="129"/>
      <c r="G814" s="128"/>
      <c r="H814" s="129"/>
      <c r="I814" s="127"/>
      <c r="J814" s="127"/>
      <c r="K814" s="128"/>
      <c r="L814" s="152"/>
      <c r="M814" s="153"/>
      <c r="N814" s="131"/>
      <c r="O814" s="80"/>
      <c r="P814" s="131"/>
      <c r="Q814" s="130"/>
      <c r="R814" s="130"/>
      <c r="S814" s="130"/>
      <c r="T814" s="130"/>
      <c r="U814" s="130"/>
      <c r="V814" s="131"/>
      <c r="W814" s="127"/>
      <c r="X814" s="127"/>
      <c r="Y814" s="127"/>
      <c r="Z814" s="127"/>
      <c r="AA814" s="127"/>
      <c r="AB814" s="127"/>
      <c r="AC814" s="127"/>
      <c r="AD814" s="127"/>
      <c r="AE814" s="126"/>
      <c r="AF814" s="10"/>
      <c r="AG814" s="124"/>
      <c r="AH814" s="124"/>
      <c r="AI814" s="124"/>
      <c r="AJ814" s="124"/>
      <c r="AO814" s="124"/>
      <c r="BR814" s="124"/>
      <c r="BS814" s="125"/>
      <c r="BT814" s="125"/>
      <c r="BX814" s="124"/>
      <c r="BY814" s="125"/>
      <c r="BZ814" s="125"/>
      <c r="CO814" s="136"/>
      <c r="CP814" s="137"/>
    </row>
    <row r="815" spans="1:94" s="123" customFormat="1" x14ac:dyDescent="0.25">
      <c r="A815" s="128"/>
      <c r="B815" s="128"/>
      <c r="C815" s="79"/>
      <c r="D815" s="79"/>
      <c r="E815" s="128"/>
      <c r="F815" s="129"/>
      <c r="G815" s="128"/>
      <c r="H815" s="129"/>
      <c r="I815" s="127"/>
      <c r="J815" s="127"/>
      <c r="K815" s="128"/>
      <c r="L815" s="152"/>
      <c r="M815" s="153"/>
      <c r="N815" s="131"/>
      <c r="O815" s="80"/>
      <c r="P815" s="131"/>
      <c r="Q815" s="130"/>
      <c r="R815" s="130"/>
      <c r="S815" s="130"/>
      <c r="T815" s="130"/>
      <c r="U815" s="130"/>
      <c r="V815" s="131"/>
      <c r="W815" s="127"/>
      <c r="X815" s="127"/>
      <c r="Y815" s="127"/>
      <c r="Z815" s="127"/>
      <c r="AA815" s="127"/>
      <c r="AB815" s="127"/>
      <c r="AC815" s="127"/>
      <c r="AD815" s="127"/>
      <c r="AE815" s="126"/>
      <c r="AF815" s="10"/>
      <c r="AG815" s="124"/>
      <c r="AH815" s="124"/>
      <c r="AI815" s="124"/>
      <c r="AJ815" s="124"/>
      <c r="AO815" s="124"/>
      <c r="BR815" s="124"/>
      <c r="BS815" s="125"/>
      <c r="BT815" s="125"/>
      <c r="BX815" s="124"/>
      <c r="BY815" s="125"/>
      <c r="BZ815" s="125"/>
      <c r="CO815" s="136"/>
      <c r="CP815" s="137"/>
    </row>
    <row r="816" spans="1:94" s="123" customFormat="1" x14ac:dyDescent="0.25">
      <c r="A816" s="128"/>
      <c r="B816" s="128"/>
      <c r="C816" s="79"/>
      <c r="D816" s="79"/>
      <c r="E816" s="128"/>
      <c r="F816" s="129"/>
      <c r="G816" s="128"/>
      <c r="H816" s="129"/>
      <c r="I816" s="127"/>
      <c r="J816" s="127"/>
      <c r="K816" s="128"/>
      <c r="L816" s="152"/>
      <c r="M816" s="153"/>
      <c r="N816" s="131"/>
      <c r="O816" s="80"/>
      <c r="P816" s="131"/>
      <c r="Q816" s="130"/>
      <c r="R816" s="130"/>
      <c r="S816" s="130"/>
      <c r="T816" s="130"/>
      <c r="U816" s="130"/>
      <c r="V816" s="131"/>
      <c r="W816" s="127"/>
      <c r="X816" s="127"/>
      <c r="Y816" s="127"/>
      <c r="Z816" s="127"/>
      <c r="AA816" s="127"/>
      <c r="AB816" s="127"/>
      <c r="AC816" s="127"/>
      <c r="AD816" s="127"/>
      <c r="AE816" s="126"/>
      <c r="AF816" s="10"/>
      <c r="AG816" s="124"/>
      <c r="AH816" s="124"/>
      <c r="AI816" s="124"/>
      <c r="AJ816" s="124"/>
      <c r="AO816" s="124"/>
      <c r="BR816" s="124"/>
      <c r="BS816" s="125"/>
      <c r="BT816" s="125"/>
      <c r="BX816" s="124"/>
      <c r="BY816" s="125"/>
      <c r="BZ816" s="125"/>
      <c r="CO816" s="136"/>
      <c r="CP816" s="137"/>
    </row>
    <row r="817" spans="1:94" s="123" customFormat="1" x14ac:dyDescent="0.25">
      <c r="A817" s="128"/>
      <c r="B817" s="128"/>
      <c r="C817" s="79"/>
      <c r="D817" s="79"/>
      <c r="E817" s="128"/>
      <c r="F817" s="129"/>
      <c r="G817" s="128"/>
      <c r="H817" s="129"/>
      <c r="I817" s="127"/>
      <c r="J817" s="127"/>
      <c r="K817" s="128"/>
      <c r="L817" s="152"/>
      <c r="M817" s="153"/>
      <c r="N817" s="131"/>
      <c r="O817" s="80"/>
      <c r="P817" s="131"/>
      <c r="Q817" s="130"/>
      <c r="R817" s="130"/>
      <c r="S817" s="130"/>
      <c r="T817" s="130"/>
      <c r="U817" s="130"/>
      <c r="V817" s="131"/>
      <c r="W817" s="127"/>
      <c r="X817" s="127"/>
      <c r="Y817" s="127"/>
      <c r="Z817" s="127"/>
      <c r="AA817" s="127"/>
      <c r="AB817" s="127"/>
      <c r="AC817" s="127"/>
      <c r="AD817" s="127"/>
      <c r="AE817" s="126"/>
      <c r="AF817" s="10"/>
      <c r="AG817" s="124"/>
      <c r="AH817" s="124"/>
      <c r="AI817" s="124"/>
      <c r="AJ817" s="124"/>
      <c r="AO817" s="124"/>
      <c r="BR817" s="124"/>
      <c r="BS817" s="125"/>
      <c r="BT817" s="125"/>
      <c r="BX817" s="124"/>
      <c r="BY817" s="125"/>
      <c r="BZ817" s="125"/>
      <c r="CO817" s="136"/>
      <c r="CP817" s="137"/>
    </row>
    <row r="818" spans="1:94" s="123" customFormat="1" x14ac:dyDescent="0.25">
      <c r="A818" s="128"/>
      <c r="B818" s="128"/>
      <c r="C818" s="79"/>
      <c r="D818" s="79"/>
      <c r="E818" s="128"/>
      <c r="F818" s="129"/>
      <c r="G818" s="128"/>
      <c r="H818" s="129"/>
      <c r="I818" s="127"/>
      <c r="J818" s="127"/>
      <c r="K818" s="128"/>
      <c r="L818" s="152"/>
      <c r="M818" s="153"/>
      <c r="N818" s="131"/>
      <c r="O818" s="80"/>
      <c r="P818" s="131"/>
      <c r="Q818" s="130"/>
      <c r="R818" s="130"/>
      <c r="S818" s="130"/>
      <c r="T818" s="130"/>
      <c r="U818" s="130"/>
      <c r="V818" s="131"/>
      <c r="W818" s="127"/>
      <c r="X818" s="127"/>
      <c r="Y818" s="127"/>
      <c r="Z818" s="127"/>
      <c r="AA818" s="127"/>
      <c r="AB818" s="127"/>
      <c r="AC818" s="127"/>
      <c r="AD818" s="127"/>
      <c r="AE818" s="126"/>
      <c r="AF818" s="10"/>
      <c r="AG818" s="124"/>
      <c r="AH818" s="124"/>
      <c r="AI818" s="124"/>
      <c r="AJ818" s="124"/>
      <c r="AO818" s="124"/>
      <c r="BR818" s="124"/>
      <c r="BS818" s="125"/>
      <c r="BT818" s="125"/>
      <c r="BX818" s="124"/>
      <c r="BY818" s="125"/>
      <c r="BZ818" s="125"/>
      <c r="CO818" s="136"/>
      <c r="CP818" s="137"/>
    </row>
    <row r="819" spans="1:94" s="123" customFormat="1" x14ac:dyDescent="0.25">
      <c r="A819" s="128"/>
      <c r="B819" s="128"/>
      <c r="C819" s="79"/>
      <c r="D819" s="79"/>
      <c r="E819" s="128"/>
      <c r="F819" s="129"/>
      <c r="G819" s="128"/>
      <c r="H819" s="129"/>
      <c r="I819" s="127"/>
      <c r="J819" s="127"/>
      <c r="K819" s="128"/>
      <c r="L819" s="152"/>
      <c r="M819" s="153"/>
      <c r="N819" s="131"/>
      <c r="O819" s="80"/>
      <c r="P819" s="131"/>
      <c r="Q819" s="130"/>
      <c r="R819" s="130"/>
      <c r="S819" s="130"/>
      <c r="T819" s="130"/>
      <c r="U819" s="130"/>
      <c r="V819" s="131"/>
      <c r="W819" s="127"/>
      <c r="X819" s="127"/>
      <c r="Y819" s="127"/>
      <c r="Z819" s="127"/>
      <c r="AA819" s="127"/>
      <c r="AB819" s="127"/>
      <c r="AC819" s="127"/>
      <c r="AD819" s="127"/>
      <c r="AE819" s="126"/>
      <c r="AF819" s="10"/>
      <c r="AG819" s="124"/>
      <c r="AH819" s="124"/>
      <c r="AI819" s="124"/>
      <c r="AJ819" s="124"/>
      <c r="AO819" s="124"/>
      <c r="BR819" s="124"/>
      <c r="BS819" s="125"/>
      <c r="BT819" s="125"/>
      <c r="BX819" s="124"/>
      <c r="BY819" s="125"/>
      <c r="BZ819" s="125"/>
      <c r="CO819" s="136"/>
      <c r="CP819" s="137"/>
    </row>
    <row r="820" spans="1:94" s="123" customFormat="1" x14ac:dyDescent="0.25">
      <c r="A820" s="128"/>
      <c r="B820" s="128"/>
      <c r="C820" s="79"/>
      <c r="D820" s="79"/>
      <c r="E820" s="128"/>
      <c r="F820" s="129"/>
      <c r="G820" s="128"/>
      <c r="H820" s="129"/>
      <c r="I820" s="127"/>
      <c r="J820" s="127"/>
      <c r="K820" s="128"/>
      <c r="L820" s="152"/>
      <c r="M820" s="153"/>
      <c r="N820" s="131"/>
      <c r="O820" s="80"/>
      <c r="P820" s="131"/>
      <c r="Q820" s="130"/>
      <c r="R820" s="130"/>
      <c r="S820" s="130"/>
      <c r="T820" s="130"/>
      <c r="U820" s="130"/>
      <c r="V820" s="131"/>
      <c r="W820" s="127"/>
      <c r="X820" s="127"/>
      <c r="Y820" s="127"/>
      <c r="Z820" s="127"/>
      <c r="AA820" s="127"/>
      <c r="AB820" s="127"/>
      <c r="AC820" s="127"/>
      <c r="AD820" s="127"/>
      <c r="AE820" s="126"/>
      <c r="AF820" s="10"/>
      <c r="AG820" s="124"/>
      <c r="AH820" s="124"/>
      <c r="AI820" s="124"/>
      <c r="AJ820" s="124"/>
      <c r="AO820" s="124"/>
      <c r="BR820" s="124"/>
      <c r="BS820" s="125"/>
      <c r="BT820" s="125"/>
      <c r="BX820" s="124"/>
      <c r="BY820" s="125"/>
      <c r="BZ820" s="125"/>
      <c r="CO820" s="136"/>
      <c r="CP820" s="137"/>
    </row>
    <row r="821" spans="1:94" s="123" customFormat="1" x14ac:dyDescent="0.25">
      <c r="A821" s="128"/>
      <c r="B821" s="128"/>
      <c r="C821" s="79"/>
      <c r="D821" s="79"/>
      <c r="E821" s="128"/>
      <c r="F821" s="129"/>
      <c r="G821" s="128"/>
      <c r="H821" s="129"/>
      <c r="I821" s="127"/>
      <c r="J821" s="127"/>
      <c r="K821" s="128"/>
      <c r="L821" s="152"/>
      <c r="M821" s="153"/>
      <c r="N821" s="131"/>
      <c r="O821" s="80"/>
      <c r="P821" s="131"/>
      <c r="Q821" s="130"/>
      <c r="R821" s="130"/>
      <c r="S821" s="130"/>
      <c r="T821" s="130"/>
      <c r="U821" s="130"/>
      <c r="V821" s="131"/>
      <c r="W821" s="127"/>
      <c r="X821" s="127"/>
      <c r="Y821" s="127"/>
      <c r="Z821" s="127"/>
      <c r="AA821" s="127"/>
      <c r="AB821" s="127"/>
      <c r="AC821" s="127"/>
      <c r="AD821" s="127"/>
      <c r="AE821" s="126"/>
      <c r="AF821" s="10"/>
      <c r="AG821" s="124"/>
      <c r="AH821" s="124"/>
      <c r="AI821" s="124"/>
      <c r="AJ821" s="124"/>
      <c r="AO821" s="124"/>
      <c r="BR821" s="124"/>
      <c r="BS821" s="125"/>
      <c r="BT821" s="125"/>
      <c r="BX821" s="124"/>
      <c r="BY821" s="125"/>
      <c r="BZ821" s="125"/>
      <c r="CO821" s="136"/>
      <c r="CP821" s="137"/>
    </row>
    <row r="822" spans="1:94" s="123" customFormat="1" x14ac:dyDescent="0.25">
      <c r="A822" s="128"/>
      <c r="B822" s="128"/>
      <c r="C822" s="79"/>
      <c r="D822" s="79"/>
      <c r="E822" s="128"/>
      <c r="F822" s="129"/>
      <c r="G822" s="128"/>
      <c r="H822" s="129"/>
      <c r="I822" s="127"/>
      <c r="J822" s="127"/>
      <c r="K822" s="128"/>
      <c r="L822" s="152"/>
      <c r="M822" s="153"/>
      <c r="N822" s="131"/>
      <c r="O822" s="80"/>
      <c r="P822" s="131"/>
      <c r="Q822" s="130"/>
      <c r="R822" s="130"/>
      <c r="S822" s="130"/>
      <c r="T822" s="130"/>
      <c r="U822" s="130"/>
      <c r="V822" s="131"/>
      <c r="W822" s="127"/>
      <c r="X822" s="127"/>
      <c r="Y822" s="127"/>
      <c r="Z822" s="127"/>
      <c r="AA822" s="127"/>
      <c r="AB822" s="127"/>
      <c r="AC822" s="127"/>
      <c r="AD822" s="127"/>
      <c r="AE822" s="126"/>
      <c r="AF822" s="10"/>
      <c r="AG822" s="124"/>
      <c r="AH822" s="124"/>
      <c r="AI822" s="124"/>
      <c r="AJ822" s="124"/>
      <c r="AO822" s="124"/>
      <c r="BR822" s="124"/>
      <c r="BS822" s="125"/>
      <c r="BT822" s="125"/>
      <c r="BX822" s="124"/>
      <c r="BY822" s="125"/>
      <c r="BZ822" s="125"/>
      <c r="CO822" s="136"/>
      <c r="CP822" s="137"/>
    </row>
    <row r="823" spans="1:94" s="123" customFormat="1" x14ac:dyDescent="0.25">
      <c r="A823" s="128"/>
      <c r="B823" s="128"/>
      <c r="C823" s="79"/>
      <c r="D823" s="79"/>
      <c r="E823" s="128"/>
      <c r="F823" s="129"/>
      <c r="G823" s="128"/>
      <c r="H823" s="129"/>
      <c r="I823" s="127"/>
      <c r="J823" s="127"/>
      <c r="K823" s="128"/>
      <c r="L823" s="152"/>
      <c r="M823" s="153"/>
      <c r="N823" s="131"/>
      <c r="O823" s="80"/>
      <c r="P823" s="131"/>
      <c r="Q823" s="130"/>
      <c r="R823" s="130"/>
      <c r="S823" s="130"/>
      <c r="T823" s="130"/>
      <c r="U823" s="130"/>
      <c r="V823" s="131"/>
      <c r="W823" s="127"/>
      <c r="X823" s="127"/>
      <c r="Y823" s="127"/>
      <c r="Z823" s="127"/>
      <c r="AA823" s="127"/>
      <c r="AB823" s="127"/>
      <c r="AC823" s="127"/>
      <c r="AD823" s="127"/>
      <c r="AE823" s="126"/>
      <c r="AF823" s="10"/>
      <c r="AG823" s="124"/>
      <c r="AH823" s="124"/>
      <c r="AI823" s="124"/>
      <c r="AJ823" s="124"/>
      <c r="AO823" s="124"/>
      <c r="BR823" s="124"/>
      <c r="BS823" s="125"/>
      <c r="BT823" s="125"/>
      <c r="BX823" s="124"/>
      <c r="BY823" s="125"/>
      <c r="BZ823" s="125"/>
      <c r="CO823" s="136"/>
      <c r="CP823" s="137"/>
    </row>
    <row r="824" spans="1:94" s="123" customFormat="1" x14ac:dyDescent="0.25">
      <c r="A824" s="128"/>
      <c r="B824" s="128"/>
      <c r="C824" s="79"/>
      <c r="D824" s="79"/>
      <c r="E824" s="128"/>
      <c r="F824" s="129"/>
      <c r="G824" s="128"/>
      <c r="H824" s="129"/>
      <c r="I824" s="127"/>
      <c r="J824" s="127"/>
      <c r="K824" s="128"/>
      <c r="L824" s="152"/>
      <c r="M824" s="153"/>
      <c r="N824" s="131"/>
      <c r="O824" s="80"/>
      <c r="P824" s="131"/>
      <c r="Q824" s="130"/>
      <c r="R824" s="130"/>
      <c r="S824" s="130"/>
      <c r="T824" s="130"/>
      <c r="U824" s="130"/>
      <c r="V824" s="131"/>
      <c r="W824" s="127"/>
      <c r="X824" s="127"/>
      <c r="Y824" s="127"/>
      <c r="Z824" s="127"/>
      <c r="AA824" s="127"/>
      <c r="AB824" s="127"/>
      <c r="AC824" s="127"/>
      <c r="AD824" s="127"/>
      <c r="AE824" s="126"/>
      <c r="AF824" s="10"/>
      <c r="AG824" s="124"/>
      <c r="AH824" s="124"/>
      <c r="AI824" s="124"/>
      <c r="AJ824" s="124"/>
      <c r="AO824" s="124"/>
      <c r="BR824" s="124"/>
      <c r="BS824" s="125"/>
      <c r="BT824" s="125"/>
      <c r="BX824" s="124"/>
      <c r="BY824" s="125"/>
      <c r="BZ824" s="125"/>
      <c r="CO824" s="136"/>
      <c r="CP824" s="137"/>
    </row>
    <row r="825" spans="1:94" s="123" customFormat="1" x14ac:dyDescent="0.25">
      <c r="A825" s="128"/>
      <c r="B825" s="128"/>
      <c r="C825" s="79"/>
      <c r="D825" s="79"/>
      <c r="E825" s="128"/>
      <c r="F825" s="129"/>
      <c r="G825" s="128"/>
      <c r="H825" s="129"/>
      <c r="I825" s="127"/>
      <c r="J825" s="127"/>
      <c r="K825" s="128"/>
      <c r="L825" s="152"/>
      <c r="M825" s="153"/>
      <c r="N825" s="131"/>
      <c r="O825" s="80"/>
      <c r="P825" s="131"/>
      <c r="Q825" s="130"/>
      <c r="R825" s="130"/>
      <c r="S825" s="130"/>
      <c r="T825" s="130"/>
      <c r="U825" s="130"/>
      <c r="V825" s="131"/>
      <c r="W825" s="127"/>
      <c r="X825" s="127"/>
      <c r="Y825" s="127"/>
      <c r="Z825" s="127"/>
      <c r="AA825" s="127"/>
      <c r="AB825" s="127"/>
      <c r="AC825" s="127"/>
      <c r="AD825" s="127"/>
      <c r="AE825" s="126"/>
      <c r="AF825" s="10"/>
      <c r="AG825" s="124"/>
      <c r="AH825" s="124"/>
      <c r="AI825" s="124"/>
      <c r="AJ825" s="124"/>
      <c r="AO825" s="124"/>
      <c r="BR825" s="124"/>
      <c r="BS825" s="125"/>
      <c r="BT825" s="125"/>
      <c r="BX825" s="124"/>
      <c r="BY825" s="125"/>
      <c r="BZ825" s="125"/>
      <c r="CO825" s="136"/>
      <c r="CP825" s="137"/>
    </row>
    <row r="826" spans="1:94" s="123" customFormat="1" x14ac:dyDescent="0.25">
      <c r="A826" s="128"/>
      <c r="B826" s="128"/>
      <c r="C826" s="79"/>
      <c r="D826" s="79"/>
      <c r="E826" s="128"/>
      <c r="F826" s="129"/>
      <c r="G826" s="128"/>
      <c r="H826" s="129"/>
      <c r="I826" s="127"/>
      <c r="J826" s="127"/>
      <c r="K826" s="128"/>
      <c r="L826" s="152"/>
      <c r="M826" s="153"/>
      <c r="N826" s="131"/>
      <c r="O826" s="80"/>
      <c r="P826" s="131"/>
      <c r="Q826" s="130"/>
      <c r="R826" s="130"/>
      <c r="S826" s="130"/>
      <c r="T826" s="130"/>
      <c r="U826" s="130"/>
      <c r="V826" s="131"/>
      <c r="W826" s="127"/>
      <c r="X826" s="127"/>
      <c r="Y826" s="127"/>
      <c r="Z826" s="127"/>
      <c r="AA826" s="127"/>
      <c r="AB826" s="127"/>
      <c r="AC826" s="127"/>
      <c r="AD826" s="127"/>
      <c r="AE826" s="126"/>
      <c r="AF826" s="10"/>
      <c r="AG826" s="124"/>
      <c r="AH826" s="124"/>
      <c r="AI826" s="124"/>
      <c r="AJ826" s="124"/>
      <c r="AO826" s="124"/>
      <c r="BR826" s="124"/>
      <c r="BS826" s="125"/>
      <c r="BT826" s="125"/>
      <c r="BX826" s="124"/>
      <c r="BY826" s="125"/>
      <c r="BZ826" s="125"/>
      <c r="CO826" s="136"/>
      <c r="CP826" s="137"/>
    </row>
    <row r="827" spans="1:94" s="123" customFormat="1" x14ac:dyDescent="0.25">
      <c r="A827" s="128"/>
      <c r="B827" s="128"/>
      <c r="C827" s="79"/>
      <c r="D827" s="79"/>
      <c r="E827" s="128"/>
      <c r="F827" s="129"/>
      <c r="G827" s="128"/>
      <c r="H827" s="129"/>
      <c r="I827" s="127"/>
      <c r="J827" s="127"/>
      <c r="K827" s="128"/>
      <c r="L827" s="152"/>
      <c r="M827" s="153"/>
      <c r="N827" s="131"/>
      <c r="O827" s="80"/>
      <c r="P827" s="131"/>
      <c r="Q827" s="130"/>
      <c r="R827" s="130"/>
      <c r="S827" s="130"/>
      <c r="T827" s="130"/>
      <c r="U827" s="130"/>
      <c r="V827" s="131"/>
      <c r="W827" s="127"/>
      <c r="X827" s="127"/>
      <c r="Y827" s="127"/>
      <c r="Z827" s="127"/>
      <c r="AA827" s="127"/>
      <c r="AB827" s="127"/>
      <c r="AC827" s="127"/>
      <c r="AD827" s="127"/>
      <c r="AE827" s="126"/>
      <c r="AF827" s="10"/>
      <c r="AG827" s="124"/>
      <c r="AH827" s="124"/>
      <c r="AI827" s="124"/>
      <c r="AJ827" s="124"/>
      <c r="AO827" s="124"/>
      <c r="BR827" s="124"/>
      <c r="BS827" s="125"/>
      <c r="BT827" s="125"/>
      <c r="BX827" s="124"/>
      <c r="BY827" s="125"/>
      <c r="BZ827" s="125"/>
      <c r="CO827" s="136"/>
      <c r="CP827" s="137"/>
    </row>
    <row r="828" spans="1:94" s="123" customFormat="1" x14ac:dyDescent="0.25">
      <c r="A828" s="128"/>
      <c r="B828" s="128"/>
      <c r="C828" s="79"/>
      <c r="D828" s="79"/>
      <c r="E828" s="128"/>
      <c r="F828" s="129"/>
      <c r="G828" s="128"/>
      <c r="H828" s="129"/>
      <c r="I828" s="127"/>
      <c r="J828" s="127"/>
      <c r="K828" s="128"/>
      <c r="L828" s="152"/>
      <c r="M828" s="153"/>
      <c r="N828" s="131"/>
      <c r="O828" s="80"/>
      <c r="P828" s="131"/>
      <c r="Q828" s="130"/>
      <c r="R828" s="130"/>
      <c r="S828" s="130"/>
      <c r="T828" s="130"/>
      <c r="U828" s="130"/>
      <c r="V828" s="131"/>
      <c r="W828" s="127"/>
      <c r="X828" s="127"/>
      <c r="Y828" s="127"/>
      <c r="Z828" s="127"/>
      <c r="AA828" s="127"/>
      <c r="AB828" s="127"/>
      <c r="AC828" s="127"/>
      <c r="AD828" s="127"/>
      <c r="AE828" s="126"/>
      <c r="AF828" s="10"/>
      <c r="AG828" s="124"/>
      <c r="AH828" s="124"/>
      <c r="AI828" s="124"/>
      <c r="AJ828" s="124"/>
      <c r="AO828" s="124"/>
      <c r="BR828" s="124"/>
      <c r="BS828" s="125"/>
      <c r="BT828" s="125"/>
      <c r="BX828" s="124"/>
      <c r="BY828" s="125"/>
      <c r="BZ828" s="125"/>
      <c r="CO828" s="136"/>
      <c r="CP828" s="137"/>
    </row>
    <row r="829" spans="1:94" s="123" customFormat="1" x14ac:dyDescent="0.25">
      <c r="A829" s="128"/>
      <c r="B829" s="128"/>
      <c r="C829" s="79"/>
      <c r="D829" s="79"/>
      <c r="E829" s="128"/>
      <c r="F829" s="129"/>
      <c r="G829" s="128"/>
      <c r="H829" s="129"/>
      <c r="I829" s="127"/>
      <c r="J829" s="127"/>
      <c r="K829" s="128"/>
      <c r="L829" s="152"/>
      <c r="M829" s="153"/>
      <c r="N829" s="131"/>
      <c r="O829" s="80"/>
      <c r="P829" s="131"/>
      <c r="Q829" s="130"/>
      <c r="R829" s="130"/>
      <c r="S829" s="130"/>
      <c r="T829" s="130"/>
      <c r="U829" s="130"/>
      <c r="V829" s="131"/>
      <c r="W829" s="127"/>
      <c r="X829" s="127"/>
      <c r="Y829" s="127"/>
      <c r="Z829" s="127"/>
      <c r="AA829" s="127"/>
      <c r="AB829" s="127"/>
      <c r="AC829" s="127"/>
      <c r="AD829" s="127"/>
      <c r="AE829" s="126"/>
      <c r="AF829" s="10"/>
      <c r="AG829" s="124"/>
      <c r="AH829" s="124"/>
      <c r="AI829" s="124"/>
      <c r="AJ829" s="124"/>
      <c r="AO829" s="124"/>
      <c r="BR829" s="124"/>
      <c r="BS829" s="125"/>
      <c r="BT829" s="125"/>
      <c r="BX829" s="124"/>
      <c r="BY829" s="125"/>
      <c r="BZ829" s="125"/>
      <c r="CO829" s="136"/>
      <c r="CP829" s="137"/>
    </row>
    <row r="830" spans="1:94" s="123" customFormat="1" x14ac:dyDescent="0.25">
      <c r="A830" s="128"/>
      <c r="B830" s="128"/>
      <c r="C830" s="79"/>
      <c r="D830" s="79"/>
      <c r="E830" s="128"/>
      <c r="F830" s="129"/>
      <c r="G830" s="128"/>
      <c r="H830" s="129"/>
      <c r="I830" s="127"/>
      <c r="J830" s="127"/>
      <c r="K830" s="128"/>
      <c r="L830" s="152"/>
      <c r="M830" s="153"/>
      <c r="N830" s="131"/>
      <c r="O830" s="80"/>
      <c r="P830" s="131"/>
      <c r="Q830" s="130"/>
      <c r="R830" s="130"/>
      <c r="S830" s="130"/>
      <c r="T830" s="130"/>
      <c r="U830" s="130"/>
      <c r="V830" s="131"/>
      <c r="W830" s="127"/>
      <c r="X830" s="127"/>
      <c r="Y830" s="127"/>
      <c r="Z830" s="127"/>
      <c r="AA830" s="127"/>
      <c r="AB830" s="127"/>
      <c r="AC830" s="127"/>
      <c r="AD830" s="127"/>
      <c r="AE830" s="126"/>
      <c r="AF830" s="10"/>
      <c r="AG830" s="124"/>
      <c r="AH830" s="124"/>
      <c r="AI830" s="124"/>
      <c r="AJ830" s="124"/>
      <c r="AO830" s="124"/>
      <c r="BR830" s="124"/>
      <c r="BS830" s="125"/>
      <c r="BT830" s="125"/>
      <c r="BX830" s="124"/>
      <c r="BY830" s="125"/>
      <c r="BZ830" s="125"/>
      <c r="CO830" s="136"/>
      <c r="CP830" s="137"/>
    </row>
    <row r="831" spans="1:94" s="123" customFormat="1" x14ac:dyDescent="0.25">
      <c r="A831" s="128"/>
      <c r="B831" s="128"/>
      <c r="C831" s="79"/>
      <c r="D831" s="79"/>
      <c r="E831" s="128"/>
      <c r="F831" s="129"/>
      <c r="G831" s="128"/>
      <c r="H831" s="129"/>
      <c r="I831" s="127"/>
      <c r="J831" s="127"/>
      <c r="K831" s="128"/>
      <c r="L831" s="152"/>
      <c r="M831" s="153"/>
      <c r="N831" s="131"/>
      <c r="O831" s="80"/>
      <c r="P831" s="131"/>
      <c r="Q831" s="130"/>
      <c r="R831" s="130"/>
      <c r="S831" s="130"/>
      <c r="T831" s="130"/>
      <c r="U831" s="130"/>
      <c r="V831" s="131"/>
      <c r="W831" s="127"/>
      <c r="X831" s="127"/>
      <c r="Y831" s="127"/>
      <c r="Z831" s="127"/>
      <c r="AA831" s="127"/>
      <c r="AB831" s="127"/>
      <c r="AC831" s="127"/>
      <c r="AD831" s="127"/>
      <c r="AE831" s="126"/>
      <c r="AF831" s="10"/>
      <c r="AG831" s="124"/>
      <c r="AH831" s="124"/>
      <c r="AI831" s="124"/>
      <c r="AJ831" s="124"/>
      <c r="AO831" s="124"/>
      <c r="BR831" s="124"/>
      <c r="BS831" s="125"/>
      <c r="BT831" s="125"/>
      <c r="BX831" s="124"/>
      <c r="BY831" s="125"/>
      <c r="BZ831" s="125"/>
      <c r="CO831" s="136"/>
      <c r="CP831" s="137"/>
    </row>
    <row r="832" spans="1:94" s="123" customFormat="1" x14ac:dyDescent="0.25">
      <c r="A832" s="128"/>
      <c r="B832" s="128"/>
      <c r="C832" s="79"/>
      <c r="D832" s="79"/>
      <c r="E832" s="128"/>
      <c r="F832" s="129"/>
      <c r="G832" s="128"/>
      <c r="H832" s="129"/>
      <c r="I832" s="127"/>
      <c r="J832" s="127"/>
      <c r="K832" s="128"/>
      <c r="L832" s="152"/>
      <c r="M832" s="153"/>
      <c r="N832" s="131"/>
      <c r="O832" s="80"/>
      <c r="P832" s="131"/>
      <c r="Q832" s="130"/>
      <c r="R832" s="130"/>
      <c r="S832" s="130"/>
      <c r="T832" s="130"/>
      <c r="U832" s="130"/>
      <c r="V832" s="131"/>
      <c r="W832" s="127"/>
      <c r="X832" s="127"/>
      <c r="Y832" s="127"/>
      <c r="Z832" s="127"/>
      <c r="AA832" s="127"/>
      <c r="AB832" s="127"/>
      <c r="AC832" s="127"/>
      <c r="AD832" s="127"/>
      <c r="AE832" s="126"/>
      <c r="AF832" s="10"/>
      <c r="AG832" s="124"/>
      <c r="AH832" s="124"/>
      <c r="AI832" s="124"/>
      <c r="AJ832" s="124"/>
      <c r="AO832" s="124"/>
      <c r="BR832" s="124"/>
      <c r="BS832" s="125"/>
      <c r="BT832" s="125"/>
      <c r="BX832" s="124"/>
      <c r="BY832" s="125"/>
      <c r="BZ832" s="125"/>
      <c r="CO832" s="136"/>
      <c r="CP832" s="137"/>
    </row>
    <row r="833" spans="1:94" s="123" customFormat="1" x14ac:dyDescent="0.25">
      <c r="A833" s="128"/>
      <c r="B833" s="128"/>
      <c r="C833" s="79"/>
      <c r="D833" s="79"/>
      <c r="E833" s="128"/>
      <c r="F833" s="129"/>
      <c r="G833" s="128"/>
      <c r="H833" s="129"/>
      <c r="I833" s="127"/>
      <c r="J833" s="127"/>
      <c r="K833" s="128"/>
      <c r="L833" s="152"/>
      <c r="M833" s="153"/>
      <c r="N833" s="131"/>
      <c r="O833" s="80"/>
      <c r="P833" s="131"/>
      <c r="Q833" s="130"/>
      <c r="R833" s="130"/>
      <c r="S833" s="130"/>
      <c r="T833" s="130"/>
      <c r="U833" s="130"/>
      <c r="V833" s="131"/>
      <c r="W833" s="127"/>
      <c r="X833" s="127"/>
      <c r="Y833" s="127"/>
      <c r="Z833" s="127"/>
      <c r="AA833" s="127"/>
      <c r="AB833" s="127"/>
      <c r="AC833" s="127"/>
      <c r="AD833" s="127"/>
      <c r="AE833" s="126"/>
      <c r="AF833" s="10"/>
      <c r="AG833" s="124"/>
      <c r="AH833" s="124"/>
      <c r="AI833" s="124"/>
      <c r="AJ833" s="124"/>
      <c r="AO833" s="124"/>
      <c r="BR833" s="124"/>
      <c r="BS833" s="125"/>
      <c r="BT833" s="125"/>
      <c r="BX833" s="124"/>
      <c r="BY833" s="125"/>
      <c r="BZ833" s="125"/>
      <c r="CO833" s="136"/>
      <c r="CP833" s="137"/>
    </row>
    <row r="834" spans="1:94" s="123" customFormat="1" x14ac:dyDescent="0.25">
      <c r="A834" s="128"/>
      <c r="B834" s="128"/>
      <c r="C834" s="79"/>
      <c r="D834" s="79"/>
      <c r="E834" s="128"/>
      <c r="F834" s="129"/>
      <c r="G834" s="128"/>
      <c r="H834" s="129"/>
      <c r="I834" s="127"/>
      <c r="J834" s="127"/>
      <c r="K834" s="128"/>
      <c r="L834" s="152"/>
      <c r="M834" s="153"/>
      <c r="N834" s="131"/>
      <c r="O834" s="80"/>
      <c r="P834" s="131"/>
      <c r="Q834" s="130"/>
      <c r="R834" s="130"/>
      <c r="S834" s="130"/>
      <c r="T834" s="130"/>
      <c r="U834" s="130"/>
      <c r="V834" s="131"/>
      <c r="W834" s="127"/>
      <c r="X834" s="127"/>
      <c r="Y834" s="127"/>
      <c r="Z834" s="127"/>
      <c r="AA834" s="127"/>
      <c r="AB834" s="127"/>
      <c r="AC834" s="127"/>
      <c r="AD834" s="127"/>
      <c r="AE834" s="126"/>
      <c r="AF834" s="10"/>
      <c r="AG834" s="124"/>
      <c r="AH834" s="124"/>
      <c r="AI834" s="124"/>
      <c r="AJ834" s="124"/>
      <c r="AO834" s="124"/>
      <c r="BR834" s="124"/>
      <c r="BS834" s="125"/>
      <c r="BT834" s="125"/>
      <c r="BX834" s="124"/>
      <c r="BY834" s="125"/>
      <c r="BZ834" s="125"/>
      <c r="CO834" s="136"/>
      <c r="CP834" s="137"/>
    </row>
    <row r="835" spans="1:94" s="123" customFormat="1" x14ac:dyDescent="0.25">
      <c r="A835" s="128"/>
      <c r="B835" s="128"/>
      <c r="C835" s="79"/>
      <c r="D835" s="79"/>
      <c r="E835" s="128"/>
      <c r="F835" s="129"/>
      <c r="G835" s="128"/>
      <c r="H835" s="129"/>
      <c r="I835" s="127"/>
      <c r="J835" s="127"/>
      <c r="K835" s="128"/>
      <c r="L835" s="152"/>
      <c r="M835" s="153"/>
      <c r="N835" s="131"/>
      <c r="O835" s="80"/>
      <c r="P835" s="131"/>
      <c r="Q835" s="130"/>
      <c r="R835" s="130"/>
      <c r="S835" s="130"/>
      <c r="T835" s="130"/>
      <c r="U835" s="130"/>
      <c r="V835" s="131"/>
      <c r="W835" s="127"/>
      <c r="X835" s="127"/>
      <c r="Y835" s="127"/>
      <c r="Z835" s="127"/>
      <c r="AA835" s="127"/>
      <c r="AB835" s="127"/>
      <c r="AC835" s="127"/>
      <c r="AD835" s="127"/>
      <c r="AE835" s="126"/>
      <c r="AF835" s="10"/>
      <c r="AG835" s="124"/>
      <c r="AH835" s="124"/>
      <c r="AI835" s="124"/>
      <c r="AJ835" s="124"/>
      <c r="AO835" s="124"/>
      <c r="BR835" s="124"/>
      <c r="BS835" s="125"/>
      <c r="BT835" s="125"/>
      <c r="BX835" s="124"/>
      <c r="BY835" s="125"/>
      <c r="BZ835" s="125"/>
      <c r="CO835" s="136"/>
      <c r="CP835" s="137"/>
    </row>
    <row r="836" spans="1:94" s="123" customFormat="1" x14ac:dyDescent="0.25">
      <c r="A836" s="128"/>
      <c r="B836" s="128"/>
      <c r="C836" s="79"/>
      <c r="D836" s="79"/>
      <c r="E836" s="128"/>
      <c r="F836" s="129"/>
      <c r="G836" s="128"/>
      <c r="H836" s="129"/>
      <c r="I836" s="127"/>
      <c r="J836" s="127"/>
      <c r="K836" s="128"/>
      <c r="L836" s="152"/>
      <c r="M836" s="153"/>
      <c r="N836" s="131"/>
      <c r="O836" s="80"/>
      <c r="P836" s="131"/>
      <c r="Q836" s="130"/>
      <c r="R836" s="130"/>
      <c r="S836" s="130"/>
      <c r="T836" s="130"/>
      <c r="U836" s="130"/>
      <c r="V836" s="131"/>
      <c r="W836" s="127"/>
      <c r="X836" s="127"/>
      <c r="Y836" s="127"/>
      <c r="Z836" s="127"/>
      <c r="AA836" s="127"/>
      <c r="AB836" s="127"/>
      <c r="AC836" s="127"/>
      <c r="AD836" s="127"/>
      <c r="AE836" s="126"/>
      <c r="AF836" s="10"/>
      <c r="AG836" s="124"/>
      <c r="AH836" s="124"/>
      <c r="AI836" s="124"/>
      <c r="AJ836" s="124"/>
      <c r="AO836" s="124"/>
      <c r="BR836" s="124"/>
      <c r="BS836" s="125"/>
      <c r="BT836" s="125"/>
      <c r="BX836" s="124"/>
      <c r="BY836" s="125"/>
      <c r="BZ836" s="125"/>
      <c r="CO836" s="136"/>
      <c r="CP836" s="137"/>
    </row>
    <row r="837" spans="1:94" s="123" customFormat="1" x14ac:dyDescent="0.25">
      <c r="A837" s="128"/>
      <c r="B837" s="128"/>
      <c r="C837" s="79"/>
      <c r="D837" s="79"/>
      <c r="E837" s="128"/>
      <c r="F837" s="129"/>
      <c r="G837" s="128"/>
      <c r="H837" s="129"/>
      <c r="I837" s="127"/>
      <c r="J837" s="127"/>
      <c r="K837" s="128"/>
      <c r="L837" s="152"/>
      <c r="M837" s="153"/>
      <c r="N837" s="131"/>
      <c r="O837" s="80"/>
      <c r="P837" s="131"/>
      <c r="Q837" s="130"/>
      <c r="R837" s="130"/>
      <c r="S837" s="130"/>
      <c r="T837" s="130"/>
      <c r="U837" s="130"/>
      <c r="V837" s="131"/>
      <c r="W837" s="127"/>
      <c r="X837" s="127"/>
      <c r="Y837" s="127"/>
      <c r="Z837" s="127"/>
      <c r="AA837" s="127"/>
      <c r="AB837" s="127"/>
      <c r="AC837" s="127"/>
      <c r="AD837" s="127"/>
      <c r="AE837" s="126"/>
      <c r="AF837" s="10"/>
      <c r="AG837" s="124"/>
      <c r="AH837" s="124"/>
      <c r="AI837" s="124"/>
      <c r="AJ837" s="124"/>
      <c r="AO837" s="124"/>
      <c r="BR837" s="124"/>
      <c r="BS837" s="125"/>
      <c r="BT837" s="125"/>
      <c r="BX837" s="124"/>
      <c r="BY837" s="125"/>
      <c r="BZ837" s="125"/>
      <c r="CO837" s="136"/>
      <c r="CP837" s="137"/>
    </row>
    <row r="838" spans="1:94" s="123" customFormat="1" x14ac:dyDescent="0.25">
      <c r="A838" s="128"/>
      <c r="B838" s="128"/>
      <c r="C838" s="79"/>
      <c r="D838" s="79"/>
      <c r="E838" s="128"/>
      <c r="F838" s="129"/>
      <c r="G838" s="128"/>
      <c r="H838" s="129"/>
      <c r="I838" s="127"/>
      <c r="J838" s="127"/>
      <c r="K838" s="128"/>
      <c r="L838" s="152"/>
      <c r="M838" s="153"/>
      <c r="N838" s="131"/>
      <c r="O838" s="80"/>
      <c r="P838" s="131"/>
      <c r="Q838" s="130"/>
      <c r="R838" s="130"/>
      <c r="S838" s="130"/>
      <c r="T838" s="130"/>
      <c r="U838" s="130"/>
      <c r="V838" s="131"/>
      <c r="W838" s="127"/>
      <c r="X838" s="127"/>
      <c r="Y838" s="127"/>
      <c r="Z838" s="127"/>
      <c r="AA838" s="127"/>
      <c r="AB838" s="127"/>
      <c r="AC838" s="127"/>
      <c r="AD838" s="127"/>
      <c r="AE838" s="126"/>
      <c r="AF838" s="10"/>
      <c r="AG838" s="124"/>
      <c r="AH838" s="124"/>
      <c r="AI838" s="124"/>
      <c r="AJ838" s="124"/>
      <c r="AO838" s="124"/>
      <c r="BR838" s="124"/>
      <c r="BS838" s="125"/>
      <c r="BT838" s="125"/>
      <c r="BX838" s="124"/>
      <c r="BY838" s="125"/>
      <c r="BZ838" s="125"/>
      <c r="CO838" s="136"/>
      <c r="CP838" s="137"/>
    </row>
    <row r="839" spans="1:94" s="123" customFormat="1" x14ac:dyDescent="0.25">
      <c r="A839" s="128"/>
      <c r="B839" s="128"/>
      <c r="C839" s="79"/>
      <c r="D839" s="79"/>
      <c r="E839" s="128"/>
      <c r="F839" s="129"/>
      <c r="G839" s="128"/>
      <c r="H839" s="129"/>
      <c r="I839" s="127"/>
      <c r="J839" s="127"/>
      <c r="K839" s="128"/>
      <c r="L839" s="152"/>
      <c r="M839" s="153"/>
      <c r="N839" s="131"/>
      <c r="O839" s="80"/>
      <c r="P839" s="131"/>
      <c r="Q839" s="130"/>
      <c r="R839" s="130"/>
      <c r="S839" s="130"/>
      <c r="T839" s="130"/>
      <c r="U839" s="130"/>
      <c r="V839" s="131"/>
      <c r="W839" s="127"/>
      <c r="X839" s="127"/>
      <c r="Y839" s="127"/>
      <c r="Z839" s="127"/>
      <c r="AA839" s="127"/>
      <c r="AB839" s="127"/>
      <c r="AC839" s="127"/>
      <c r="AD839" s="127"/>
      <c r="AE839" s="126"/>
      <c r="AF839" s="10"/>
      <c r="AG839" s="124"/>
      <c r="AH839" s="124"/>
      <c r="AI839" s="124"/>
      <c r="AJ839" s="124"/>
      <c r="AO839" s="124"/>
      <c r="BR839" s="124"/>
      <c r="BS839" s="125"/>
      <c r="BT839" s="125"/>
      <c r="BX839" s="124"/>
      <c r="BY839" s="125"/>
      <c r="BZ839" s="125"/>
      <c r="CO839" s="136"/>
      <c r="CP839" s="137"/>
    </row>
    <row r="840" spans="1:94" s="123" customFormat="1" x14ac:dyDescent="0.25">
      <c r="A840" s="128"/>
      <c r="B840" s="128"/>
      <c r="C840" s="79"/>
      <c r="D840" s="79"/>
      <c r="E840" s="128"/>
      <c r="F840" s="129"/>
      <c r="G840" s="128"/>
      <c r="H840" s="129"/>
      <c r="I840" s="127"/>
      <c r="J840" s="127"/>
      <c r="K840" s="128"/>
      <c r="L840" s="152"/>
      <c r="M840" s="153"/>
      <c r="N840" s="131"/>
      <c r="O840" s="80"/>
      <c r="P840" s="131"/>
      <c r="Q840" s="130"/>
      <c r="R840" s="130"/>
      <c r="S840" s="130"/>
      <c r="T840" s="130"/>
      <c r="U840" s="130"/>
      <c r="V840" s="131"/>
      <c r="W840" s="127"/>
      <c r="X840" s="127"/>
      <c r="Y840" s="127"/>
      <c r="Z840" s="127"/>
      <c r="AA840" s="127"/>
      <c r="AB840" s="127"/>
      <c r="AC840" s="127"/>
      <c r="AD840" s="127"/>
      <c r="AE840" s="126"/>
      <c r="AF840" s="10"/>
      <c r="AG840" s="124"/>
      <c r="AH840" s="124"/>
      <c r="AI840" s="124"/>
      <c r="AJ840" s="124"/>
      <c r="AO840" s="124"/>
      <c r="BR840" s="124"/>
      <c r="BS840" s="125"/>
      <c r="BT840" s="125"/>
      <c r="BX840" s="124"/>
      <c r="BY840" s="125"/>
      <c r="BZ840" s="125"/>
      <c r="CO840" s="136"/>
      <c r="CP840" s="137"/>
    </row>
    <row r="841" spans="1:94" s="123" customFormat="1" x14ac:dyDescent="0.25">
      <c r="A841" s="128"/>
      <c r="B841" s="128"/>
      <c r="C841" s="79"/>
      <c r="D841" s="79"/>
      <c r="E841" s="128"/>
      <c r="F841" s="129"/>
      <c r="G841" s="128"/>
      <c r="H841" s="129"/>
      <c r="I841" s="127"/>
      <c r="J841" s="127"/>
      <c r="K841" s="128"/>
      <c r="L841" s="152"/>
      <c r="M841" s="153"/>
      <c r="N841" s="131"/>
      <c r="O841" s="80"/>
      <c r="P841" s="131"/>
      <c r="Q841" s="130"/>
      <c r="R841" s="130"/>
      <c r="S841" s="130"/>
      <c r="T841" s="130"/>
      <c r="U841" s="130"/>
      <c r="V841" s="131"/>
      <c r="W841" s="127"/>
      <c r="X841" s="127"/>
      <c r="Y841" s="127"/>
      <c r="Z841" s="127"/>
      <c r="AA841" s="127"/>
      <c r="AB841" s="127"/>
      <c r="AC841" s="127"/>
      <c r="AD841" s="127"/>
      <c r="AE841" s="126"/>
      <c r="AF841" s="10"/>
      <c r="AG841" s="124"/>
      <c r="AH841" s="124"/>
      <c r="AI841" s="124"/>
      <c r="AJ841" s="124"/>
      <c r="AO841" s="124"/>
      <c r="BR841" s="124"/>
      <c r="BS841" s="125"/>
      <c r="BT841" s="125"/>
      <c r="BX841" s="124"/>
      <c r="BY841" s="125"/>
      <c r="BZ841" s="125"/>
      <c r="CO841" s="136"/>
      <c r="CP841" s="137"/>
    </row>
    <row r="842" spans="1:94" s="123" customFormat="1" x14ac:dyDescent="0.25">
      <c r="A842" s="128"/>
      <c r="B842" s="128"/>
      <c r="C842" s="79"/>
      <c r="D842" s="79"/>
      <c r="E842" s="128"/>
      <c r="F842" s="129"/>
      <c r="G842" s="128"/>
      <c r="H842" s="129"/>
      <c r="I842" s="127"/>
      <c r="J842" s="127"/>
      <c r="K842" s="128"/>
      <c r="L842" s="152"/>
      <c r="M842" s="153"/>
      <c r="N842" s="131"/>
      <c r="O842" s="80"/>
      <c r="P842" s="131"/>
      <c r="Q842" s="130"/>
      <c r="R842" s="130"/>
      <c r="S842" s="130"/>
      <c r="T842" s="130"/>
      <c r="U842" s="130"/>
      <c r="V842" s="131"/>
      <c r="W842" s="127"/>
      <c r="X842" s="127"/>
      <c r="Y842" s="127"/>
      <c r="Z842" s="127"/>
      <c r="AA842" s="127"/>
      <c r="AB842" s="127"/>
      <c r="AC842" s="127"/>
      <c r="AD842" s="127"/>
      <c r="AE842" s="126"/>
      <c r="AF842" s="10"/>
      <c r="AG842" s="124"/>
      <c r="AH842" s="124"/>
      <c r="AI842" s="124"/>
      <c r="AJ842" s="124"/>
      <c r="AO842" s="124"/>
      <c r="BR842" s="124"/>
      <c r="BS842" s="125"/>
      <c r="BT842" s="125"/>
      <c r="BX842" s="124"/>
      <c r="BY842" s="125"/>
      <c r="BZ842" s="125"/>
      <c r="CO842" s="136"/>
      <c r="CP842" s="137"/>
    </row>
    <row r="843" spans="1:94" s="123" customFormat="1" x14ac:dyDescent="0.25">
      <c r="A843" s="128"/>
      <c r="B843" s="128"/>
      <c r="C843" s="79"/>
      <c r="D843" s="79"/>
      <c r="E843" s="128"/>
      <c r="F843" s="129"/>
      <c r="G843" s="128"/>
      <c r="H843" s="129"/>
      <c r="I843" s="127"/>
      <c r="J843" s="127"/>
      <c r="K843" s="128"/>
      <c r="L843" s="152"/>
      <c r="M843" s="153"/>
      <c r="N843" s="131"/>
      <c r="O843" s="80"/>
      <c r="P843" s="131"/>
      <c r="Q843" s="130"/>
      <c r="R843" s="130"/>
      <c r="S843" s="130"/>
      <c r="T843" s="130"/>
      <c r="U843" s="130"/>
      <c r="V843" s="131"/>
      <c r="W843" s="127"/>
      <c r="X843" s="127"/>
      <c r="Y843" s="127"/>
      <c r="Z843" s="127"/>
      <c r="AA843" s="127"/>
      <c r="AB843" s="127"/>
      <c r="AC843" s="127"/>
      <c r="AD843" s="127"/>
      <c r="AE843" s="126"/>
      <c r="AF843" s="10"/>
      <c r="AG843" s="124"/>
      <c r="AH843" s="124"/>
      <c r="AI843" s="124"/>
      <c r="AJ843" s="124"/>
      <c r="AO843" s="124"/>
      <c r="BR843" s="124"/>
      <c r="BS843" s="125"/>
      <c r="BT843" s="125"/>
      <c r="BX843" s="124"/>
      <c r="BY843" s="125"/>
      <c r="BZ843" s="125"/>
      <c r="CO843" s="136"/>
      <c r="CP843" s="137"/>
    </row>
    <row r="844" spans="1:94" s="123" customFormat="1" x14ac:dyDescent="0.25">
      <c r="A844" s="128"/>
      <c r="B844" s="128"/>
      <c r="C844" s="79"/>
      <c r="D844" s="79"/>
      <c r="E844" s="128"/>
      <c r="F844" s="129"/>
      <c r="G844" s="128"/>
      <c r="H844" s="129"/>
      <c r="I844" s="127"/>
      <c r="J844" s="127"/>
      <c r="K844" s="128"/>
      <c r="L844" s="152"/>
      <c r="M844" s="153"/>
      <c r="N844" s="131"/>
      <c r="O844" s="80"/>
      <c r="P844" s="131"/>
      <c r="Q844" s="130"/>
      <c r="R844" s="130"/>
      <c r="S844" s="130"/>
      <c r="T844" s="130"/>
      <c r="U844" s="130"/>
      <c r="V844" s="131"/>
      <c r="W844" s="127"/>
      <c r="X844" s="127"/>
      <c r="Y844" s="127"/>
      <c r="Z844" s="127"/>
      <c r="AA844" s="127"/>
      <c r="AB844" s="127"/>
      <c r="AC844" s="127"/>
      <c r="AD844" s="127"/>
      <c r="AE844" s="126"/>
      <c r="AF844" s="10"/>
      <c r="AG844" s="124"/>
      <c r="AH844" s="124"/>
      <c r="AI844" s="124"/>
      <c r="AJ844" s="124"/>
      <c r="AO844" s="124"/>
      <c r="BR844" s="124"/>
      <c r="BS844" s="125"/>
      <c r="BT844" s="125"/>
      <c r="BX844" s="124"/>
      <c r="BY844" s="125"/>
      <c r="BZ844" s="125"/>
      <c r="CO844" s="136"/>
      <c r="CP844" s="137"/>
    </row>
    <row r="845" spans="1:94" s="123" customFormat="1" x14ac:dyDescent="0.25">
      <c r="A845" s="128"/>
      <c r="B845" s="128"/>
      <c r="C845" s="79"/>
      <c r="D845" s="79"/>
      <c r="E845" s="128"/>
      <c r="F845" s="129"/>
      <c r="G845" s="128"/>
      <c r="H845" s="129"/>
      <c r="I845" s="127"/>
      <c r="J845" s="127"/>
      <c r="K845" s="128"/>
      <c r="L845" s="152"/>
      <c r="M845" s="153"/>
      <c r="N845" s="131"/>
      <c r="O845" s="80"/>
      <c r="P845" s="131"/>
      <c r="Q845" s="130"/>
      <c r="R845" s="130"/>
      <c r="S845" s="130"/>
      <c r="T845" s="130"/>
      <c r="U845" s="130"/>
      <c r="V845" s="131"/>
      <c r="W845" s="127"/>
      <c r="X845" s="127"/>
      <c r="Y845" s="127"/>
      <c r="Z845" s="127"/>
      <c r="AA845" s="127"/>
      <c r="AB845" s="127"/>
      <c r="AC845" s="127"/>
      <c r="AD845" s="127"/>
      <c r="AE845" s="126"/>
      <c r="AF845" s="10"/>
      <c r="AG845" s="124"/>
      <c r="AH845" s="124"/>
      <c r="AI845" s="124"/>
      <c r="AJ845" s="124"/>
      <c r="AO845" s="124"/>
      <c r="BR845" s="124"/>
      <c r="BS845" s="125"/>
      <c r="BT845" s="125"/>
      <c r="BX845" s="124"/>
      <c r="BY845" s="125"/>
      <c r="BZ845" s="125"/>
      <c r="CO845" s="136"/>
      <c r="CP845" s="137"/>
    </row>
    <row r="846" spans="1:94" s="123" customFormat="1" x14ac:dyDescent="0.25">
      <c r="A846" s="128"/>
      <c r="B846" s="128"/>
      <c r="C846" s="79"/>
      <c r="D846" s="79"/>
      <c r="E846" s="128"/>
      <c r="F846" s="129"/>
      <c r="G846" s="128"/>
      <c r="H846" s="129"/>
      <c r="I846" s="127"/>
      <c r="J846" s="127"/>
      <c r="K846" s="128"/>
      <c r="L846" s="152"/>
      <c r="M846" s="153"/>
      <c r="N846" s="131"/>
      <c r="O846" s="80"/>
      <c r="P846" s="131"/>
      <c r="Q846" s="130"/>
      <c r="R846" s="130"/>
      <c r="S846" s="130"/>
      <c r="T846" s="130"/>
      <c r="U846" s="130"/>
      <c r="V846" s="131"/>
      <c r="W846" s="127"/>
      <c r="X846" s="127"/>
      <c r="Y846" s="127"/>
      <c r="Z846" s="127"/>
      <c r="AA846" s="127"/>
      <c r="AB846" s="127"/>
      <c r="AC846" s="127"/>
      <c r="AD846" s="127"/>
      <c r="AE846" s="126"/>
      <c r="AF846" s="10"/>
      <c r="AG846" s="124"/>
      <c r="AH846" s="124"/>
      <c r="AI846" s="124"/>
      <c r="AJ846" s="124"/>
      <c r="AO846" s="124"/>
      <c r="BR846" s="124"/>
      <c r="BS846" s="125"/>
      <c r="BT846" s="125"/>
      <c r="BX846" s="124"/>
      <c r="BY846" s="125"/>
      <c r="BZ846" s="125"/>
      <c r="CO846" s="136"/>
      <c r="CP846" s="137"/>
    </row>
    <row r="847" spans="1:94" s="123" customFormat="1" x14ac:dyDescent="0.25">
      <c r="A847" s="128"/>
      <c r="B847" s="128"/>
      <c r="C847" s="79"/>
      <c r="D847" s="79"/>
      <c r="E847" s="128"/>
      <c r="F847" s="129"/>
      <c r="G847" s="128"/>
      <c r="H847" s="129"/>
      <c r="I847" s="127"/>
      <c r="J847" s="127"/>
      <c r="K847" s="128"/>
      <c r="L847" s="152"/>
      <c r="M847" s="153"/>
      <c r="N847" s="131"/>
      <c r="O847" s="80"/>
      <c r="P847" s="131"/>
      <c r="Q847" s="130"/>
      <c r="R847" s="130"/>
      <c r="S847" s="130"/>
      <c r="T847" s="130"/>
      <c r="U847" s="130"/>
      <c r="V847" s="131"/>
      <c r="W847" s="127"/>
      <c r="X847" s="127"/>
      <c r="Y847" s="127"/>
      <c r="Z847" s="127"/>
      <c r="AA847" s="127"/>
      <c r="AB847" s="127"/>
      <c r="AC847" s="127"/>
      <c r="AD847" s="127"/>
      <c r="AE847" s="126"/>
      <c r="AF847" s="10"/>
      <c r="AG847" s="124"/>
      <c r="AH847" s="124"/>
      <c r="AI847" s="124"/>
      <c r="AJ847" s="124"/>
      <c r="AO847" s="124"/>
      <c r="BR847" s="124"/>
      <c r="BS847" s="125"/>
      <c r="BT847" s="125"/>
      <c r="BX847" s="124"/>
      <c r="BY847" s="125"/>
      <c r="BZ847" s="125"/>
      <c r="CO847" s="136"/>
      <c r="CP847" s="137"/>
    </row>
    <row r="848" spans="1:94" s="123" customFormat="1" x14ac:dyDescent="0.25">
      <c r="A848" s="128"/>
      <c r="B848" s="128"/>
      <c r="C848" s="79"/>
      <c r="D848" s="79"/>
      <c r="E848" s="128"/>
      <c r="F848" s="129"/>
      <c r="G848" s="128"/>
      <c r="H848" s="129"/>
      <c r="I848" s="127"/>
      <c r="J848" s="127"/>
      <c r="K848" s="128"/>
      <c r="L848" s="152"/>
      <c r="M848" s="153"/>
      <c r="N848" s="131"/>
      <c r="O848" s="80"/>
      <c r="P848" s="131"/>
      <c r="Q848" s="130"/>
      <c r="R848" s="130"/>
      <c r="S848" s="130"/>
      <c r="T848" s="130"/>
      <c r="U848" s="130"/>
      <c r="V848" s="131"/>
      <c r="W848" s="127"/>
      <c r="X848" s="127"/>
      <c r="Y848" s="127"/>
      <c r="Z848" s="127"/>
      <c r="AA848" s="127"/>
      <c r="AB848" s="127"/>
      <c r="AC848" s="127"/>
      <c r="AD848" s="127"/>
      <c r="AE848" s="126"/>
      <c r="AF848" s="10"/>
      <c r="AG848" s="124"/>
      <c r="AH848" s="124"/>
      <c r="AI848" s="124"/>
      <c r="AJ848" s="124"/>
      <c r="AO848" s="124"/>
      <c r="BR848" s="124"/>
      <c r="BS848" s="125"/>
      <c r="BT848" s="125"/>
      <c r="BX848" s="124"/>
      <c r="BY848" s="125"/>
      <c r="BZ848" s="125"/>
      <c r="CO848" s="136"/>
      <c r="CP848" s="137"/>
    </row>
    <row r="849" spans="1:94" s="123" customFormat="1" x14ac:dyDescent="0.25">
      <c r="A849" s="128"/>
      <c r="B849" s="128"/>
      <c r="C849" s="79"/>
      <c r="D849" s="79"/>
      <c r="E849" s="128"/>
      <c r="F849" s="129"/>
      <c r="G849" s="128"/>
      <c r="H849" s="129"/>
      <c r="I849" s="127"/>
      <c r="J849" s="127"/>
      <c r="K849" s="128"/>
      <c r="L849" s="152"/>
      <c r="M849" s="153"/>
      <c r="N849" s="131"/>
      <c r="O849" s="80"/>
      <c r="P849" s="131"/>
      <c r="Q849" s="130"/>
      <c r="R849" s="130"/>
      <c r="S849" s="130"/>
      <c r="T849" s="130"/>
      <c r="U849" s="130"/>
      <c r="V849" s="131"/>
      <c r="W849" s="127"/>
      <c r="X849" s="127"/>
      <c r="Y849" s="127"/>
      <c r="Z849" s="127"/>
      <c r="AA849" s="127"/>
      <c r="AB849" s="127"/>
      <c r="AC849" s="127"/>
      <c r="AD849" s="127"/>
      <c r="AE849" s="126"/>
      <c r="AF849" s="10"/>
      <c r="AG849" s="124"/>
      <c r="AH849" s="124"/>
      <c r="AI849" s="124"/>
      <c r="AJ849" s="124"/>
      <c r="AO849" s="124"/>
      <c r="BR849" s="124"/>
      <c r="BS849" s="125"/>
      <c r="BT849" s="125"/>
      <c r="BX849" s="124"/>
      <c r="BY849" s="125"/>
      <c r="BZ849" s="125"/>
      <c r="CO849" s="136"/>
      <c r="CP849" s="137"/>
    </row>
    <row r="850" spans="1:94" s="123" customFormat="1" x14ac:dyDescent="0.25">
      <c r="A850" s="128"/>
      <c r="B850" s="128"/>
      <c r="C850" s="79"/>
      <c r="D850" s="79"/>
      <c r="E850" s="128"/>
      <c r="F850" s="129"/>
      <c r="G850" s="128"/>
      <c r="H850" s="129"/>
      <c r="I850" s="127"/>
      <c r="J850" s="127"/>
      <c r="K850" s="128"/>
      <c r="L850" s="152"/>
      <c r="M850" s="153"/>
      <c r="N850" s="131"/>
      <c r="O850" s="80"/>
      <c r="P850" s="131"/>
      <c r="Q850" s="130"/>
      <c r="R850" s="130"/>
      <c r="S850" s="130"/>
      <c r="T850" s="130"/>
      <c r="U850" s="130"/>
      <c r="V850" s="131"/>
      <c r="W850" s="127"/>
      <c r="X850" s="127"/>
      <c r="Y850" s="127"/>
      <c r="Z850" s="127"/>
      <c r="AA850" s="127"/>
      <c r="AB850" s="127"/>
      <c r="AC850" s="127"/>
      <c r="AD850" s="127"/>
      <c r="AE850" s="126"/>
      <c r="AF850" s="10"/>
      <c r="AG850" s="124"/>
      <c r="AH850" s="124"/>
      <c r="AI850" s="124"/>
      <c r="AJ850" s="124"/>
      <c r="AO850" s="124"/>
      <c r="BR850" s="124"/>
      <c r="BS850" s="125"/>
      <c r="BT850" s="125"/>
      <c r="BX850" s="124"/>
      <c r="BY850" s="125"/>
      <c r="BZ850" s="125"/>
      <c r="CO850" s="136"/>
      <c r="CP850" s="137"/>
    </row>
    <row r="851" spans="1:94" s="123" customFormat="1" x14ac:dyDescent="0.25">
      <c r="A851" s="128"/>
      <c r="B851" s="128"/>
      <c r="C851" s="79"/>
      <c r="D851" s="79"/>
      <c r="E851" s="128"/>
      <c r="F851" s="129"/>
      <c r="G851" s="128"/>
      <c r="H851" s="129"/>
      <c r="I851" s="127"/>
      <c r="J851" s="127"/>
      <c r="K851" s="128"/>
      <c r="L851" s="152"/>
      <c r="M851" s="153"/>
      <c r="N851" s="131"/>
      <c r="O851" s="80"/>
      <c r="P851" s="131"/>
      <c r="Q851" s="130"/>
      <c r="R851" s="130"/>
      <c r="S851" s="130"/>
      <c r="T851" s="130"/>
      <c r="U851" s="130"/>
      <c r="V851" s="131"/>
      <c r="W851" s="127"/>
      <c r="X851" s="127"/>
      <c r="Y851" s="127"/>
      <c r="Z851" s="127"/>
      <c r="AA851" s="127"/>
      <c r="AB851" s="127"/>
      <c r="AC851" s="127"/>
      <c r="AD851" s="127"/>
      <c r="AE851" s="126"/>
      <c r="AF851" s="10"/>
      <c r="AG851" s="124"/>
      <c r="AH851" s="124"/>
      <c r="AI851" s="124"/>
      <c r="AJ851" s="124"/>
      <c r="AO851" s="124"/>
      <c r="BR851" s="124"/>
      <c r="BS851" s="125"/>
      <c r="BT851" s="125"/>
      <c r="BX851" s="124"/>
      <c r="BY851" s="125"/>
      <c r="BZ851" s="125"/>
      <c r="CO851" s="136"/>
      <c r="CP851" s="137"/>
    </row>
    <row r="852" spans="1:94" s="123" customFormat="1" x14ac:dyDescent="0.25">
      <c r="A852" s="128"/>
      <c r="B852" s="128"/>
      <c r="C852" s="79"/>
      <c r="D852" s="79"/>
      <c r="E852" s="128"/>
      <c r="F852" s="129"/>
      <c r="G852" s="128"/>
      <c r="H852" s="129"/>
      <c r="I852" s="127"/>
      <c r="J852" s="127"/>
      <c r="K852" s="128"/>
      <c r="L852" s="152"/>
      <c r="M852" s="153"/>
      <c r="N852" s="131"/>
      <c r="O852" s="80"/>
      <c r="P852" s="131"/>
      <c r="Q852" s="130"/>
      <c r="R852" s="130"/>
      <c r="S852" s="130"/>
      <c r="T852" s="130"/>
      <c r="U852" s="130"/>
      <c r="V852" s="131"/>
      <c r="W852" s="127"/>
      <c r="X852" s="127"/>
      <c r="Y852" s="127"/>
      <c r="Z852" s="127"/>
      <c r="AA852" s="127"/>
      <c r="AB852" s="127"/>
      <c r="AC852" s="127"/>
      <c r="AD852" s="127"/>
      <c r="AE852" s="126"/>
      <c r="AF852" s="10"/>
      <c r="AG852" s="124"/>
      <c r="AH852" s="124"/>
      <c r="AI852" s="124"/>
      <c r="AJ852" s="124"/>
      <c r="AO852" s="124"/>
      <c r="BR852" s="124"/>
      <c r="BS852" s="125"/>
      <c r="BT852" s="125"/>
      <c r="BX852" s="124"/>
      <c r="BY852" s="125"/>
      <c r="BZ852" s="125"/>
      <c r="CO852" s="136"/>
      <c r="CP852" s="137"/>
    </row>
    <row r="853" spans="1:94" s="123" customFormat="1" x14ac:dyDescent="0.25">
      <c r="A853" s="128"/>
      <c r="B853" s="128"/>
      <c r="C853" s="79"/>
      <c r="D853" s="79"/>
      <c r="E853" s="128"/>
      <c r="F853" s="129"/>
      <c r="G853" s="128"/>
      <c r="H853" s="129"/>
      <c r="I853" s="127"/>
      <c r="J853" s="127"/>
      <c r="K853" s="128"/>
      <c r="L853" s="152"/>
      <c r="M853" s="153"/>
      <c r="N853" s="131"/>
      <c r="O853" s="80"/>
      <c r="P853" s="131"/>
      <c r="Q853" s="130"/>
      <c r="R853" s="130"/>
      <c r="S853" s="130"/>
      <c r="T853" s="130"/>
      <c r="U853" s="130"/>
      <c r="V853" s="131"/>
      <c r="W853" s="127"/>
      <c r="X853" s="127"/>
      <c r="Y853" s="127"/>
      <c r="Z853" s="127"/>
      <c r="AA853" s="127"/>
      <c r="AB853" s="127"/>
      <c r="AC853" s="127"/>
      <c r="AD853" s="127"/>
      <c r="AE853" s="126"/>
      <c r="AF853" s="10"/>
      <c r="AG853" s="124"/>
      <c r="AH853" s="124"/>
      <c r="AI853" s="124"/>
      <c r="AJ853" s="124"/>
      <c r="AO853" s="124"/>
      <c r="BR853" s="124"/>
      <c r="BS853" s="125"/>
      <c r="BT853" s="125"/>
      <c r="BX853" s="124"/>
      <c r="BY853" s="125"/>
      <c r="BZ853" s="125"/>
      <c r="CO853" s="136"/>
      <c r="CP853" s="137"/>
    </row>
    <row r="854" spans="1:94" s="123" customFormat="1" x14ac:dyDescent="0.25">
      <c r="A854" s="128"/>
      <c r="B854" s="128"/>
      <c r="C854" s="79"/>
      <c r="D854" s="79"/>
      <c r="E854" s="128"/>
      <c r="F854" s="129"/>
      <c r="G854" s="128"/>
      <c r="H854" s="129"/>
      <c r="I854" s="127"/>
      <c r="J854" s="127"/>
      <c r="K854" s="128"/>
      <c r="L854" s="152"/>
      <c r="M854" s="153"/>
      <c r="N854" s="131"/>
      <c r="O854" s="80"/>
      <c r="P854" s="131"/>
      <c r="Q854" s="130"/>
      <c r="R854" s="130"/>
      <c r="S854" s="130"/>
      <c r="T854" s="130"/>
      <c r="U854" s="130"/>
      <c r="V854" s="131"/>
      <c r="W854" s="127"/>
      <c r="X854" s="127"/>
      <c r="Y854" s="127"/>
      <c r="Z854" s="127"/>
      <c r="AA854" s="127"/>
      <c r="AB854" s="127"/>
      <c r="AC854" s="127"/>
      <c r="AD854" s="127"/>
      <c r="AE854" s="126"/>
      <c r="AF854" s="10"/>
      <c r="AG854" s="124"/>
      <c r="AH854" s="124"/>
      <c r="AI854" s="124"/>
      <c r="AJ854" s="124"/>
      <c r="AO854" s="124"/>
      <c r="BR854" s="124"/>
      <c r="BS854" s="125"/>
      <c r="BT854" s="125"/>
      <c r="BX854" s="124"/>
      <c r="BY854" s="125"/>
      <c r="BZ854" s="125"/>
      <c r="CO854" s="136"/>
      <c r="CP854" s="137"/>
    </row>
    <row r="855" spans="1:94" s="123" customFormat="1" x14ac:dyDescent="0.25">
      <c r="A855" s="128"/>
      <c r="B855" s="128"/>
      <c r="C855" s="79"/>
      <c r="D855" s="79"/>
      <c r="E855" s="128"/>
      <c r="F855" s="129"/>
      <c r="G855" s="128"/>
      <c r="H855" s="129"/>
      <c r="I855" s="127"/>
      <c r="J855" s="127"/>
      <c r="K855" s="128"/>
      <c r="L855" s="152"/>
      <c r="M855" s="153"/>
      <c r="N855" s="131"/>
      <c r="O855" s="80"/>
      <c r="P855" s="131"/>
      <c r="Q855" s="130"/>
      <c r="R855" s="130"/>
      <c r="S855" s="130"/>
      <c r="T855" s="130"/>
      <c r="U855" s="130"/>
      <c r="V855" s="131"/>
      <c r="W855" s="127"/>
      <c r="X855" s="127"/>
      <c r="Y855" s="127"/>
      <c r="Z855" s="127"/>
      <c r="AA855" s="127"/>
      <c r="AB855" s="127"/>
      <c r="AC855" s="127"/>
      <c r="AD855" s="127"/>
      <c r="AE855" s="126"/>
      <c r="AF855" s="10"/>
      <c r="AG855" s="124"/>
      <c r="AH855" s="124"/>
      <c r="AI855" s="124"/>
      <c r="AJ855" s="124"/>
      <c r="AO855" s="124"/>
      <c r="BR855" s="124"/>
      <c r="BS855" s="125"/>
      <c r="BT855" s="125"/>
      <c r="BX855" s="124"/>
      <c r="BY855" s="125"/>
      <c r="BZ855" s="125"/>
      <c r="CO855" s="136"/>
      <c r="CP855" s="137"/>
    </row>
    <row r="856" spans="1:94" s="123" customFormat="1" x14ac:dyDescent="0.25">
      <c r="A856" s="128"/>
      <c r="B856" s="128"/>
      <c r="C856" s="79"/>
      <c r="D856" s="79"/>
      <c r="E856" s="128"/>
      <c r="F856" s="129"/>
      <c r="G856" s="128"/>
      <c r="H856" s="129"/>
      <c r="I856" s="127"/>
      <c r="J856" s="127"/>
      <c r="K856" s="128"/>
      <c r="L856" s="152"/>
      <c r="M856" s="153"/>
      <c r="N856" s="131"/>
      <c r="O856" s="80"/>
      <c r="P856" s="131"/>
      <c r="Q856" s="130"/>
      <c r="R856" s="130"/>
      <c r="S856" s="130"/>
      <c r="T856" s="130"/>
      <c r="U856" s="130"/>
      <c r="V856" s="131"/>
      <c r="W856" s="127"/>
      <c r="X856" s="127"/>
      <c r="Y856" s="127"/>
      <c r="Z856" s="127"/>
      <c r="AA856" s="127"/>
      <c r="AB856" s="127"/>
      <c r="AC856" s="127"/>
      <c r="AD856" s="127"/>
      <c r="AE856" s="126"/>
      <c r="AF856" s="10"/>
      <c r="AG856" s="124"/>
      <c r="AH856" s="124"/>
      <c r="AI856" s="124"/>
      <c r="AJ856" s="124"/>
      <c r="AO856" s="124"/>
      <c r="BR856" s="124"/>
      <c r="BS856" s="125"/>
      <c r="BT856" s="125"/>
      <c r="BX856" s="124"/>
      <c r="BY856" s="125"/>
      <c r="BZ856" s="125"/>
      <c r="CO856" s="136"/>
      <c r="CP856" s="137"/>
    </row>
    <row r="857" spans="1:94" s="123" customFormat="1" x14ac:dyDescent="0.25">
      <c r="A857" s="128"/>
      <c r="B857" s="128"/>
      <c r="C857" s="79"/>
      <c r="D857" s="79"/>
      <c r="E857" s="128"/>
      <c r="F857" s="129"/>
      <c r="G857" s="128"/>
      <c r="H857" s="129"/>
      <c r="I857" s="127"/>
      <c r="J857" s="127"/>
      <c r="K857" s="128"/>
      <c r="L857" s="152"/>
      <c r="M857" s="153"/>
      <c r="N857" s="131"/>
      <c r="O857" s="80"/>
      <c r="P857" s="131"/>
      <c r="Q857" s="130"/>
      <c r="R857" s="130"/>
      <c r="S857" s="130"/>
      <c r="T857" s="130"/>
      <c r="U857" s="130"/>
      <c r="V857" s="131"/>
      <c r="W857" s="127"/>
      <c r="X857" s="127"/>
      <c r="Y857" s="127"/>
      <c r="Z857" s="127"/>
      <c r="AA857" s="127"/>
      <c r="AB857" s="127"/>
      <c r="AC857" s="127"/>
      <c r="AD857" s="127"/>
      <c r="AE857" s="126"/>
      <c r="AF857" s="10"/>
      <c r="AG857" s="124"/>
      <c r="AH857" s="124"/>
      <c r="AI857" s="124"/>
      <c r="AJ857" s="124"/>
      <c r="AO857" s="124"/>
      <c r="BR857" s="124"/>
      <c r="BS857" s="125"/>
      <c r="BT857" s="125"/>
      <c r="BX857" s="124"/>
      <c r="BY857" s="125"/>
      <c r="BZ857" s="125"/>
      <c r="CO857" s="136"/>
      <c r="CP857" s="137"/>
    </row>
    <row r="858" spans="1:94" s="123" customFormat="1" x14ac:dyDescent="0.25">
      <c r="A858" s="128"/>
      <c r="B858" s="128"/>
      <c r="C858" s="79"/>
      <c r="D858" s="79"/>
      <c r="E858" s="128"/>
      <c r="F858" s="129"/>
      <c r="G858" s="128"/>
      <c r="H858" s="129"/>
      <c r="I858" s="127"/>
      <c r="J858" s="127"/>
      <c r="K858" s="128"/>
      <c r="L858" s="152"/>
      <c r="M858" s="153"/>
      <c r="N858" s="131"/>
      <c r="O858" s="80"/>
      <c r="P858" s="131"/>
      <c r="Q858" s="130"/>
      <c r="R858" s="130"/>
      <c r="S858" s="130"/>
      <c r="T858" s="130"/>
      <c r="U858" s="130"/>
      <c r="V858" s="131"/>
      <c r="W858" s="127"/>
      <c r="X858" s="127"/>
      <c r="Y858" s="127"/>
      <c r="Z858" s="127"/>
      <c r="AA858" s="127"/>
      <c r="AB858" s="127"/>
      <c r="AC858" s="127"/>
      <c r="AD858" s="127"/>
      <c r="AE858" s="126"/>
      <c r="AF858" s="10"/>
      <c r="AG858" s="124"/>
      <c r="AH858" s="124"/>
      <c r="AI858" s="124"/>
      <c r="AJ858" s="124"/>
      <c r="AO858" s="124"/>
      <c r="BR858" s="124"/>
      <c r="BS858" s="125"/>
      <c r="BT858" s="125"/>
      <c r="BX858" s="124"/>
      <c r="BY858" s="125"/>
      <c r="BZ858" s="125"/>
      <c r="CO858" s="136"/>
      <c r="CP858" s="137"/>
    </row>
    <row r="859" spans="1:94" s="123" customFormat="1" x14ac:dyDescent="0.25">
      <c r="A859" s="128"/>
      <c r="B859" s="128"/>
      <c r="C859" s="79"/>
      <c r="D859" s="79"/>
      <c r="E859" s="128"/>
      <c r="F859" s="129"/>
      <c r="G859" s="128"/>
      <c r="H859" s="129"/>
      <c r="I859" s="127"/>
      <c r="J859" s="127"/>
      <c r="K859" s="128"/>
      <c r="L859" s="152"/>
      <c r="M859" s="153"/>
      <c r="N859" s="131"/>
      <c r="O859" s="80"/>
      <c r="P859" s="131"/>
      <c r="Q859" s="130"/>
      <c r="R859" s="130"/>
      <c r="S859" s="130"/>
      <c r="T859" s="130"/>
      <c r="U859" s="130"/>
      <c r="V859" s="131"/>
      <c r="W859" s="127"/>
      <c r="X859" s="127"/>
      <c r="Y859" s="127"/>
      <c r="Z859" s="127"/>
      <c r="AA859" s="127"/>
      <c r="AB859" s="127"/>
      <c r="AC859" s="127"/>
      <c r="AD859" s="127"/>
      <c r="AE859" s="126"/>
      <c r="AF859" s="10"/>
      <c r="AG859" s="124"/>
      <c r="AH859" s="124"/>
      <c r="AI859" s="124"/>
      <c r="AJ859" s="124"/>
      <c r="AO859" s="124"/>
      <c r="BR859" s="124"/>
      <c r="BS859" s="125"/>
      <c r="BT859" s="125"/>
      <c r="BX859" s="124"/>
      <c r="BY859" s="125"/>
      <c r="BZ859" s="125"/>
      <c r="CO859" s="136"/>
      <c r="CP859" s="137"/>
    </row>
    <row r="860" spans="1:94" s="123" customFormat="1" x14ac:dyDescent="0.25">
      <c r="A860" s="128"/>
      <c r="B860" s="128"/>
      <c r="C860" s="79"/>
      <c r="D860" s="79"/>
      <c r="E860" s="128"/>
      <c r="F860" s="129"/>
      <c r="G860" s="128"/>
      <c r="H860" s="129"/>
      <c r="I860" s="127"/>
      <c r="J860" s="127"/>
      <c r="K860" s="128"/>
      <c r="L860" s="152"/>
      <c r="M860" s="153"/>
      <c r="N860" s="131"/>
      <c r="O860" s="80"/>
      <c r="P860" s="131"/>
      <c r="Q860" s="130"/>
      <c r="R860" s="130"/>
      <c r="S860" s="130"/>
      <c r="T860" s="130"/>
      <c r="U860" s="130"/>
      <c r="V860" s="131"/>
      <c r="W860" s="127"/>
      <c r="X860" s="127"/>
      <c r="Y860" s="127"/>
      <c r="Z860" s="127"/>
      <c r="AA860" s="127"/>
      <c r="AB860" s="127"/>
      <c r="AC860" s="127"/>
      <c r="AD860" s="127"/>
      <c r="AE860" s="126"/>
      <c r="AF860" s="10"/>
      <c r="AG860" s="124"/>
      <c r="AH860" s="124"/>
      <c r="AI860" s="124"/>
      <c r="AJ860" s="124"/>
      <c r="AO860" s="124"/>
      <c r="BR860" s="124"/>
      <c r="BS860" s="125"/>
      <c r="BT860" s="125"/>
      <c r="BX860" s="124"/>
      <c r="BY860" s="125"/>
      <c r="BZ860" s="125"/>
      <c r="CO860" s="136"/>
      <c r="CP860" s="137"/>
    </row>
    <row r="861" spans="1:94" s="123" customFormat="1" x14ac:dyDescent="0.25">
      <c r="A861" s="128"/>
      <c r="B861" s="128"/>
      <c r="C861" s="79"/>
      <c r="D861" s="79"/>
      <c r="E861" s="128"/>
      <c r="F861" s="129"/>
      <c r="G861" s="128"/>
      <c r="H861" s="129"/>
      <c r="I861" s="127"/>
      <c r="J861" s="127"/>
      <c r="K861" s="128"/>
      <c r="L861" s="152"/>
      <c r="M861" s="153"/>
      <c r="N861" s="131"/>
      <c r="O861" s="80"/>
      <c r="P861" s="131"/>
      <c r="Q861" s="130"/>
      <c r="R861" s="130"/>
      <c r="S861" s="130"/>
      <c r="T861" s="130"/>
      <c r="U861" s="130"/>
      <c r="V861" s="131"/>
      <c r="W861" s="127"/>
      <c r="X861" s="127"/>
      <c r="Y861" s="127"/>
      <c r="Z861" s="127"/>
      <c r="AA861" s="127"/>
      <c r="AB861" s="127"/>
      <c r="AC861" s="127"/>
      <c r="AD861" s="127"/>
      <c r="AE861" s="126"/>
      <c r="AF861" s="10"/>
      <c r="AG861" s="124"/>
      <c r="AH861" s="124"/>
      <c r="AI861" s="124"/>
      <c r="AJ861" s="124"/>
      <c r="AO861" s="124"/>
      <c r="BR861" s="124"/>
      <c r="BS861" s="125"/>
      <c r="BT861" s="125"/>
      <c r="BX861" s="124"/>
      <c r="BY861" s="125"/>
      <c r="BZ861" s="125"/>
      <c r="CO861" s="136"/>
      <c r="CP861" s="137"/>
    </row>
    <row r="862" spans="1:94" s="123" customFormat="1" x14ac:dyDescent="0.25">
      <c r="A862" s="128"/>
      <c r="B862" s="128"/>
      <c r="C862" s="79"/>
      <c r="D862" s="79"/>
      <c r="E862" s="128"/>
      <c r="F862" s="129"/>
      <c r="G862" s="128"/>
      <c r="H862" s="129"/>
      <c r="I862" s="127"/>
      <c r="J862" s="127"/>
      <c r="K862" s="128"/>
      <c r="L862" s="152"/>
      <c r="M862" s="153"/>
      <c r="N862" s="131"/>
      <c r="O862" s="80"/>
      <c r="P862" s="131"/>
      <c r="Q862" s="130"/>
      <c r="R862" s="130"/>
      <c r="S862" s="130"/>
      <c r="T862" s="130"/>
      <c r="U862" s="130"/>
      <c r="V862" s="131"/>
      <c r="W862" s="127"/>
      <c r="X862" s="127"/>
      <c r="Y862" s="127"/>
      <c r="Z862" s="127"/>
      <c r="AA862" s="127"/>
      <c r="AB862" s="127"/>
      <c r="AC862" s="127"/>
      <c r="AD862" s="127"/>
      <c r="AE862" s="126"/>
      <c r="AF862" s="10"/>
      <c r="AG862" s="124"/>
      <c r="AH862" s="124"/>
      <c r="AI862" s="124"/>
      <c r="AJ862" s="124"/>
      <c r="AO862" s="124"/>
      <c r="BR862" s="124"/>
      <c r="BS862" s="125"/>
      <c r="BT862" s="125"/>
      <c r="BX862" s="124"/>
      <c r="BY862" s="125"/>
      <c r="BZ862" s="125"/>
      <c r="CO862" s="136"/>
      <c r="CP862" s="137"/>
    </row>
    <row r="863" spans="1:94" s="123" customFormat="1" x14ac:dyDescent="0.25">
      <c r="A863" s="128"/>
      <c r="B863" s="128"/>
      <c r="C863" s="79"/>
      <c r="D863" s="79"/>
      <c r="E863" s="128"/>
      <c r="F863" s="129"/>
      <c r="G863" s="128"/>
      <c r="H863" s="129"/>
      <c r="I863" s="127"/>
      <c r="J863" s="127"/>
      <c r="K863" s="128"/>
      <c r="L863" s="152"/>
      <c r="M863" s="153"/>
      <c r="N863" s="131"/>
      <c r="O863" s="80"/>
      <c r="P863" s="131"/>
      <c r="Q863" s="130"/>
      <c r="R863" s="130"/>
      <c r="S863" s="130"/>
      <c r="T863" s="130"/>
      <c r="U863" s="130"/>
      <c r="V863" s="131"/>
      <c r="W863" s="127"/>
      <c r="X863" s="127"/>
      <c r="Y863" s="127"/>
      <c r="Z863" s="127"/>
      <c r="AA863" s="127"/>
      <c r="AB863" s="127"/>
      <c r="AC863" s="127"/>
      <c r="AD863" s="127"/>
      <c r="AE863" s="126"/>
      <c r="AF863" s="10"/>
      <c r="AG863" s="124"/>
      <c r="AH863" s="124"/>
      <c r="AI863" s="124"/>
      <c r="AJ863" s="124"/>
      <c r="AO863" s="124"/>
      <c r="BR863" s="124"/>
      <c r="BS863" s="125"/>
      <c r="BT863" s="125"/>
      <c r="BX863" s="124"/>
      <c r="BY863" s="125"/>
      <c r="BZ863" s="125"/>
      <c r="CO863" s="136"/>
      <c r="CP863" s="137"/>
    </row>
    <row r="864" spans="1:94" s="123" customFormat="1" x14ac:dyDescent="0.25">
      <c r="A864" s="128"/>
      <c r="B864" s="128"/>
      <c r="C864" s="79"/>
      <c r="D864" s="79"/>
      <c r="E864" s="128"/>
      <c r="F864" s="129"/>
      <c r="G864" s="128"/>
      <c r="H864" s="129"/>
      <c r="I864" s="127"/>
      <c r="J864" s="127"/>
      <c r="K864" s="128"/>
      <c r="L864" s="152"/>
      <c r="M864" s="153"/>
      <c r="N864" s="131"/>
      <c r="O864" s="80"/>
      <c r="P864" s="131"/>
      <c r="Q864" s="130"/>
      <c r="R864" s="130"/>
      <c r="S864" s="130"/>
      <c r="T864" s="130"/>
      <c r="U864" s="130"/>
      <c r="V864" s="131"/>
      <c r="W864" s="127"/>
      <c r="X864" s="127"/>
      <c r="Y864" s="127"/>
      <c r="Z864" s="127"/>
      <c r="AA864" s="127"/>
      <c r="AB864" s="127"/>
      <c r="AC864" s="127"/>
      <c r="AD864" s="127"/>
      <c r="AE864" s="126"/>
      <c r="AF864" s="10"/>
      <c r="AG864" s="124"/>
      <c r="AH864" s="124"/>
      <c r="AI864" s="124"/>
      <c r="AJ864" s="124"/>
      <c r="AO864" s="124"/>
      <c r="BR864" s="124"/>
      <c r="BS864" s="125"/>
      <c r="BT864" s="125"/>
      <c r="BX864" s="124"/>
      <c r="BY864" s="125"/>
      <c r="BZ864" s="125"/>
      <c r="CO864" s="136"/>
      <c r="CP864" s="137"/>
    </row>
    <row r="865" spans="1:94" s="123" customFormat="1" x14ac:dyDescent="0.25">
      <c r="A865" s="128"/>
      <c r="B865" s="128"/>
      <c r="C865" s="79"/>
      <c r="D865" s="79"/>
      <c r="E865" s="128"/>
      <c r="F865" s="129"/>
      <c r="G865" s="128"/>
      <c r="H865" s="129"/>
      <c r="I865" s="127"/>
      <c r="J865" s="127"/>
      <c r="K865" s="128"/>
      <c r="L865" s="152"/>
      <c r="M865" s="153"/>
      <c r="N865" s="131"/>
      <c r="O865" s="80"/>
      <c r="P865" s="131"/>
      <c r="Q865" s="130"/>
      <c r="R865" s="130"/>
      <c r="S865" s="130"/>
      <c r="T865" s="130"/>
      <c r="U865" s="130"/>
      <c r="V865" s="131"/>
      <c r="W865" s="127"/>
      <c r="X865" s="127"/>
      <c r="Y865" s="127"/>
      <c r="Z865" s="127"/>
      <c r="AA865" s="127"/>
      <c r="AB865" s="127"/>
      <c r="AC865" s="127"/>
      <c r="AD865" s="127"/>
      <c r="AE865" s="126"/>
      <c r="AF865" s="10"/>
      <c r="AG865" s="124"/>
      <c r="AH865" s="124"/>
      <c r="AI865" s="124"/>
      <c r="AJ865" s="124"/>
      <c r="AO865" s="124"/>
      <c r="BR865" s="124"/>
      <c r="BS865" s="125"/>
      <c r="BT865" s="125"/>
      <c r="BX865" s="124"/>
      <c r="BY865" s="125"/>
      <c r="BZ865" s="125"/>
      <c r="CO865" s="136"/>
      <c r="CP865" s="137"/>
    </row>
    <row r="866" spans="1:94" s="123" customFormat="1" x14ac:dyDescent="0.25">
      <c r="A866" s="128"/>
      <c r="B866" s="128"/>
      <c r="C866" s="79"/>
      <c r="D866" s="79"/>
      <c r="E866" s="128"/>
      <c r="F866" s="129"/>
      <c r="G866" s="128"/>
      <c r="H866" s="129"/>
      <c r="I866" s="127"/>
      <c r="J866" s="127"/>
      <c r="K866" s="128"/>
      <c r="L866" s="152"/>
      <c r="M866" s="153"/>
      <c r="N866" s="131"/>
      <c r="O866" s="80"/>
      <c r="P866" s="131"/>
      <c r="Q866" s="130"/>
      <c r="R866" s="130"/>
      <c r="S866" s="130"/>
      <c r="T866" s="130"/>
      <c r="U866" s="130"/>
      <c r="V866" s="131"/>
      <c r="W866" s="127"/>
      <c r="X866" s="127"/>
      <c r="Y866" s="127"/>
      <c r="Z866" s="127"/>
      <c r="AA866" s="127"/>
      <c r="AB866" s="127"/>
      <c r="AC866" s="127"/>
      <c r="AD866" s="127"/>
      <c r="AE866" s="126"/>
      <c r="AF866" s="10"/>
      <c r="AG866" s="124"/>
      <c r="AH866" s="124"/>
      <c r="AI866" s="124"/>
      <c r="AJ866" s="124"/>
      <c r="AO866" s="124"/>
      <c r="BR866" s="124"/>
      <c r="BS866" s="125"/>
      <c r="BT866" s="125"/>
      <c r="BX866" s="124"/>
      <c r="BY866" s="125"/>
      <c r="BZ866" s="125"/>
      <c r="CO866" s="136"/>
      <c r="CP866" s="137"/>
    </row>
    <row r="867" spans="1:94" s="123" customFormat="1" x14ac:dyDescent="0.25">
      <c r="A867" s="128"/>
      <c r="B867" s="128"/>
      <c r="C867" s="79"/>
      <c r="D867" s="79"/>
      <c r="E867" s="128"/>
      <c r="F867" s="129"/>
      <c r="G867" s="128"/>
      <c r="H867" s="129"/>
      <c r="I867" s="127"/>
      <c r="J867" s="127"/>
      <c r="K867" s="128"/>
      <c r="L867" s="152"/>
      <c r="M867" s="153"/>
      <c r="N867" s="131"/>
      <c r="O867" s="80"/>
      <c r="P867" s="131"/>
      <c r="Q867" s="130"/>
      <c r="R867" s="130"/>
      <c r="S867" s="130"/>
      <c r="T867" s="130"/>
      <c r="U867" s="130"/>
      <c r="V867" s="131"/>
      <c r="W867" s="127"/>
      <c r="X867" s="127"/>
      <c r="Y867" s="127"/>
      <c r="Z867" s="127"/>
      <c r="AA867" s="127"/>
      <c r="AB867" s="127"/>
      <c r="AC867" s="127"/>
      <c r="AD867" s="127"/>
      <c r="AE867" s="126"/>
      <c r="AF867" s="10"/>
      <c r="AG867" s="124"/>
      <c r="AH867" s="124"/>
      <c r="AI867" s="124"/>
      <c r="AJ867" s="124"/>
      <c r="AO867" s="124"/>
      <c r="BR867" s="124"/>
      <c r="BS867" s="125"/>
      <c r="BT867" s="125"/>
      <c r="BX867" s="124"/>
      <c r="BY867" s="125"/>
      <c r="BZ867" s="125"/>
      <c r="CO867" s="136"/>
      <c r="CP867" s="137"/>
    </row>
    <row r="868" spans="1:94" s="123" customFormat="1" x14ac:dyDescent="0.25">
      <c r="A868" s="128"/>
      <c r="B868" s="128"/>
      <c r="C868" s="79"/>
      <c r="D868" s="79"/>
      <c r="E868" s="128"/>
      <c r="F868" s="129"/>
      <c r="G868" s="128"/>
      <c r="H868" s="129"/>
      <c r="I868" s="127"/>
      <c r="J868" s="127"/>
      <c r="K868" s="128"/>
      <c r="L868" s="152"/>
      <c r="M868" s="153"/>
      <c r="N868" s="131"/>
      <c r="O868" s="80"/>
      <c r="P868" s="131"/>
      <c r="Q868" s="130"/>
      <c r="R868" s="130"/>
      <c r="S868" s="130"/>
      <c r="T868" s="130"/>
      <c r="U868" s="130"/>
      <c r="V868" s="131"/>
      <c r="W868" s="127"/>
      <c r="X868" s="127"/>
      <c r="Y868" s="127"/>
      <c r="Z868" s="127"/>
      <c r="AA868" s="127"/>
      <c r="AB868" s="127"/>
      <c r="AC868" s="127"/>
      <c r="AD868" s="127"/>
      <c r="AE868" s="126"/>
      <c r="AF868" s="10"/>
      <c r="AG868" s="124"/>
      <c r="AH868" s="124"/>
      <c r="AI868" s="124"/>
      <c r="AJ868" s="124"/>
      <c r="AO868" s="124"/>
      <c r="BR868" s="124"/>
      <c r="BS868" s="125"/>
      <c r="BT868" s="125"/>
      <c r="BX868" s="124"/>
      <c r="BY868" s="125"/>
      <c r="BZ868" s="125"/>
      <c r="CO868" s="136"/>
      <c r="CP868" s="137"/>
    </row>
    <row r="869" spans="1:94" s="123" customFormat="1" x14ac:dyDescent="0.25">
      <c r="A869" s="128"/>
      <c r="B869" s="128"/>
      <c r="C869" s="79"/>
      <c r="D869" s="79"/>
      <c r="E869" s="128"/>
      <c r="F869" s="129"/>
      <c r="G869" s="128"/>
      <c r="H869" s="129"/>
      <c r="I869" s="127"/>
      <c r="J869" s="127"/>
      <c r="K869" s="128"/>
      <c r="L869" s="152"/>
      <c r="M869" s="153"/>
      <c r="N869" s="131"/>
      <c r="O869" s="80"/>
      <c r="P869" s="131"/>
      <c r="Q869" s="130"/>
      <c r="R869" s="130"/>
      <c r="S869" s="130"/>
      <c r="T869" s="130"/>
      <c r="U869" s="130"/>
      <c r="V869" s="131"/>
      <c r="W869" s="127"/>
      <c r="X869" s="127"/>
      <c r="Y869" s="127"/>
      <c r="Z869" s="127"/>
      <c r="AA869" s="127"/>
      <c r="AB869" s="127"/>
      <c r="AC869" s="127"/>
      <c r="AD869" s="127"/>
      <c r="AE869" s="126"/>
      <c r="AF869" s="10"/>
      <c r="AG869" s="124"/>
      <c r="AH869" s="124"/>
      <c r="AI869" s="124"/>
      <c r="AJ869" s="124"/>
      <c r="AO869" s="124"/>
      <c r="BR869" s="124"/>
      <c r="BS869" s="125"/>
      <c r="BT869" s="125"/>
      <c r="BX869" s="124"/>
      <c r="BY869" s="125"/>
      <c r="BZ869" s="125"/>
      <c r="CO869" s="136"/>
      <c r="CP869" s="137"/>
    </row>
    <row r="870" spans="1:94" s="123" customFormat="1" x14ac:dyDescent="0.25">
      <c r="A870" s="128"/>
      <c r="B870" s="128"/>
      <c r="C870" s="79"/>
      <c r="D870" s="79"/>
      <c r="E870" s="128"/>
      <c r="F870" s="129"/>
      <c r="G870" s="128"/>
      <c r="H870" s="129"/>
      <c r="I870" s="127"/>
      <c r="J870" s="127"/>
      <c r="K870" s="128"/>
      <c r="L870" s="152"/>
      <c r="M870" s="153"/>
      <c r="N870" s="131"/>
      <c r="O870" s="80"/>
      <c r="P870" s="131"/>
      <c r="Q870" s="130"/>
      <c r="R870" s="130"/>
      <c r="S870" s="130"/>
      <c r="T870" s="130"/>
      <c r="U870" s="130"/>
      <c r="V870" s="131"/>
      <c r="W870" s="127"/>
      <c r="X870" s="127"/>
      <c r="Y870" s="127"/>
      <c r="Z870" s="127"/>
      <c r="AA870" s="127"/>
      <c r="AB870" s="127"/>
      <c r="AC870" s="127"/>
      <c r="AD870" s="127"/>
      <c r="AE870" s="126"/>
      <c r="AF870" s="10"/>
      <c r="AG870" s="124"/>
      <c r="AH870" s="124"/>
      <c r="AI870" s="124"/>
      <c r="AJ870" s="124"/>
      <c r="AO870" s="124"/>
      <c r="BR870" s="124"/>
      <c r="BS870" s="125"/>
      <c r="BT870" s="125"/>
      <c r="BX870" s="124"/>
      <c r="BY870" s="125"/>
      <c r="BZ870" s="125"/>
      <c r="CO870" s="136"/>
      <c r="CP870" s="137"/>
    </row>
    <row r="871" spans="1:94" s="123" customFormat="1" x14ac:dyDescent="0.25">
      <c r="A871" s="128"/>
      <c r="B871" s="128"/>
      <c r="C871" s="79"/>
      <c r="D871" s="79"/>
      <c r="E871" s="128"/>
      <c r="F871" s="129"/>
      <c r="G871" s="128"/>
      <c r="H871" s="129"/>
      <c r="I871" s="127"/>
      <c r="J871" s="127"/>
      <c r="K871" s="128"/>
      <c r="L871" s="152"/>
      <c r="M871" s="153"/>
      <c r="N871" s="131"/>
      <c r="O871" s="80"/>
      <c r="P871" s="131"/>
      <c r="Q871" s="130"/>
      <c r="R871" s="130"/>
      <c r="S871" s="130"/>
      <c r="T871" s="130"/>
      <c r="U871" s="130"/>
      <c r="V871" s="131"/>
      <c r="W871" s="127"/>
      <c r="X871" s="127"/>
      <c r="Y871" s="127"/>
      <c r="Z871" s="127"/>
      <c r="AA871" s="127"/>
      <c r="AB871" s="127"/>
      <c r="AC871" s="127"/>
      <c r="AD871" s="127"/>
      <c r="AE871" s="126"/>
      <c r="AF871" s="10"/>
      <c r="AG871" s="124"/>
      <c r="AH871" s="124"/>
      <c r="AI871" s="124"/>
      <c r="AJ871" s="124"/>
      <c r="AO871" s="124"/>
      <c r="BR871" s="124"/>
      <c r="BS871" s="125"/>
      <c r="BT871" s="125"/>
      <c r="BX871" s="124"/>
      <c r="BY871" s="125"/>
      <c r="BZ871" s="125"/>
      <c r="CO871" s="136"/>
      <c r="CP871" s="137"/>
    </row>
    <row r="872" spans="1:94" s="123" customFormat="1" x14ac:dyDescent="0.25">
      <c r="A872" s="128"/>
      <c r="B872" s="128"/>
      <c r="C872" s="79"/>
      <c r="D872" s="79"/>
      <c r="E872" s="128"/>
      <c r="F872" s="129"/>
      <c r="G872" s="128"/>
      <c r="H872" s="129"/>
      <c r="I872" s="127"/>
      <c r="J872" s="127"/>
      <c r="K872" s="128"/>
      <c r="L872" s="152"/>
      <c r="M872" s="153"/>
      <c r="N872" s="131"/>
      <c r="O872" s="80"/>
      <c r="P872" s="131"/>
      <c r="Q872" s="130"/>
      <c r="R872" s="130"/>
      <c r="S872" s="130"/>
      <c r="T872" s="130"/>
      <c r="U872" s="130"/>
      <c r="V872" s="131"/>
      <c r="W872" s="127"/>
      <c r="X872" s="127"/>
      <c r="Y872" s="127"/>
      <c r="Z872" s="127"/>
      <c r="AA872" s="127"/>
      <c r="AB872" s="127"/>
      <c r="AC872" s="127"/>
      <c r="AD872" s="127"/>
      <c r="AE872" s="126"/>
      <c r="AF872" s="10"/>
      <c r="AG872" s="124"/>
      <c r="AH872" s="124"/>
      <c r="AI872" s="124"/>
      <c r="AJ872" s="124"/>
      <c r="AO872" s="124"/>
      <c r="BR872" s="124"/>
      <c r="BS872" s="125"/>
      <c r="BT872" s="125"/>
      <c r="BX872" s="124"/>
      <c r="BY872" s="125"/>
      <c r="BZ872" s="125"/>
      <c r="CO872" s="136"/>
      <c r="CP872" s="137"/>
    </row>
    <row r="873" spans="1:94" s="123" customFormat="1" x14ac:dyDescent="0.25">
      <c r="A873" s="128"/>
      <c r="B873" s="128"/>
      <c r="C873" s="79"/>
      <c r="D873" s="79"/>
      <c r="E873" s="128"/>
      <c r="F873" s="129"/>
      <c r="G873" s="128"/>
      <c r="H873" s="129"/>
      <c r="I873" s="127"/>
      <c r="J873" s="127"/>
      <c r="K873" s="128"/>
      <c r="L873" s="152"/>
      <c r="M873" s="153"/>
      <c r="N873" s="131"/>
      <c r="O873" s="80"/>
      <c r="P873" s="131"/>
      <c r="Q873" s="130"/>
      <c r="R873" s="130"/>
      <c r="S873" s="130"/>
      <c r="T873" s="130"/>
      <c r="U873" s="130"/>
      <c r="V873" s="131"/>
      <c r="W873" s="127"/>
      <c r="X873" s="127"/>
      <c r="Y873" s="127"/>
      <c r="Z873" s="127"/>
      <c r="AA873" s="127"/>
      <c r="AB873" s="127"/>
      <c r="AC873" s="127"/>
      <c r="AD873" s="127"/>
      <c r="AE873" s="126"/>
      <c r="AF873" s="10"/>
      <c r="AG873" s="124"/>
      <c r="AH873" s="124"/>
      <c r="AI873" s="124"/>
      <c r="AJ873" s="124"/>
      <c r="AO873" s="124"/>
      <c r="BR873" s="124"/>
      <c r="BS873" s="125"/>
      <c r="BT873" s="125"/>
      <c r="BX873" s="124"/>
      <c r="BY873" s="125"/>
      <c r="BZ873" s="125"/>
      <c r="CO873" s="136"/>
      <c r="CP873" s="137"/>
    </row>
    <row r="874" spans="1:94" s="123" customFormat="1" x14ac:dyDescent="0.25">
      <c r="A874" s="128"/>
      <c r="B874" s="128"/>
      <c r="C874" s="79"/>
      <c r="D874" s="79"/>
      <c r="E874" s="128"/>
      <c r="F874" s="129"/>
      <c r="G874" s="128"/>
      <c r="H874" s="129"/>
      <c r="I874" s="127"/>
      <c r="J874" s="127"/>
      <c r="K874" s="128"/>
      <c r="L874" s="152"/>
      <c r="M874" s="153"/>
      <c r="N874" s="131"/>
      <c r="O874" s="80"/>
      <c r="P874" s="131"/>
      <c r="Q874" s="130"/>
      <c r="R874" s="130"/>
      <c r="S874" s="130"/>
      <c r="T874" s="130"/>
      <c r="U874" s="130"/>
      <c r="V874" s="131"/>
      <c r="W874" s="127"/>
      <c r="X874" s="127"/>
      <c r="Y874" s="127"/>
      <c r="Z874" s="127"/>
      <c r="AA874" s="127"/>
      <c r="AB874" s="127"/>
      <c r="AC874" s="127"/>
      <c r="AD874" s="127"/>
      <c r="AE874" s="126"/>
      <c r="AF874" s="10"/>
      <c r="AG874" s="124"/>
      <c r="AH874" s="124"/>
      <c r="AI874" s="124"/>
      <c r="AJ874" s="124"/>
      <c r="AO874" s="124"/>
      <c r="BR874" s="124"/>
      <c r="BS874" s="125"/>
      <c r="BT874" s="125"/>
      <c r="BX874" s="124"/>
      <c r="BY874" s="125"/>
      <c r="BZ874" s="125"/>
      <c r="CO874" s="136"/>
      <c r="CP874" s="137"/>
    </row>
    <row r="875" spans="1:94" s="123" customFormat="1" x14ac:dyDescent="0.25">
      <c r="A875" s="128"/>
      <c r="B875" s="128"/>
      <c r="C875" s="79"/>
      <c r="D875" s="79"/>
      <c r="E875" s="128"/>
      <c r="F875" s="129"/>
      <c r="G875" s="128"/>
      <c r="H875" s="129"/>
      <c r="I875" s="127"/>
      <c r="J875" s="127"/>
      <c r="K875" s="128"/>
      <c r="L875" s="152"/>
      <c r="M875" s="153"/>
      <c r="N875" s="131"/>
      <c r="O875" s="80"/>
      <c r="P875" s="131"/>
      <c r="Q875" s="130"/>
      <c r="R875" s="130"/>
      <c r="S875" s="130"/>
      <c r="T875" s="130"/>
      <c r="U875" s="130"/>
      <c r="V875" s="131"/>
      <c r="W875" s="127"/>
      <c r="X875" s="127"/>
      <c r="Y875" s="127"/>
      <c r="Z875" s="127"/>
      <c r="AA875" s="127"/>
      <c r="AB875" s="127"/>
      <c r="AC875" s="127"/>
      <c r="AD875" s="127"/>
      <c r="AE875" s="126"/>
      <c r="AF875" s="10"/>
      <c r="AG875" s="124"/>
      <c r="AH875" s="124"/>
      <c r="AI875" s="124"/>
      <c r="AJ875" s="124"/>
      <c r="AO875" s="124"/>
      <c r="BR875" s="124"/>
      <c r="BS875" s="125"/>
      <c r="BT875" s="125"/>
      <c r="BX875" s="124"/>
      <c r="BY875" s="125"/>
      <c r="BZ875" s="125"/>
      <c r="CO875" s="136"/>
      <c r="CP875" s="137"/>
    </row>
    <row r="876" spans="1:94" s="123" customFormat="1" x14ac:dyDescent="0.25">
      <c r="A876" s="128"/>
      <c r="B876" s="128"/>
      <c r="C876" s="79"/>
      <c r="D876" s="79"/>
      <c r="E876" s="128"/>
      <c r="F876" s="129"/>
      <c r="G876" s="128"/>
      <c r="H876" s="129"/>
      <c r="I876" s="127"/>
      <c r="J876" s="127"/>
      <c r="K876" s="128"/>
      <c r="L876" s="152"/>
      <c r="M876" s="153"/>
      <c r="N876" s="131"/>
      <c r="O876" s="80"/>
      <c r="P876" s="131"/>
      <c r="Q876" s="130"/>
      <c r="R876" s="130"/>
      <c r="S876" s="130"/>
      <c r="T876" s="130"/>
      <c r="U876" s="130"/>
      <c r="V876" s="131"/>
      <c r="W876" s="127"/>
      <c r="X876" s="127"/>
      <c r="Y876" s="127"/>
      <c r="Z876" s="127"/>
      <c r="AA876" s="127"/>
      <c r="AB876" s="127"/>
      <c r="AC876" s="127"/>
      <c r="AD876" s="127"/>
      <c r="AE876" s="126"/>
      <c r="AF876" s="10"/>
      <c r="AG876" s="124"/>
      <c r="AH876" s="124"/>
      <c r="AI876" s="124"/>
      <c r="AJ876" s="124"/>
      <c r="AO876" s="124"/>
      <c r="BR876" s="124"/>
      <c r="BS876" s="125"/>
      <c r="BT876" s="125"/>
      <c r="BX876" s="124"/>
      <c r="BY876" s="125"/>
      <c r="BZ876" s="125"/>
      <c r="CO876" s="136"/>
      <c r="CP876" s="137"/>
    </row>
    <row r="877" spans="1:94" s="123" customFormat="1" x14ac:dyDescent="0.25">
      <c r="A877" s="128"/>
      <c r="B877" s="128"/>
      <c r="C877" s="79"/>
      <c r="D877" s="79"/>
      <c r="E877" s="128"/>
      <c r="F877" s="129"/>
      <c r="G877" s="128"/>
      <c r="H877" s="129"/>
      <c r="I877" s="127"/>
      <c r="J877" s="127"/>
      <c r="K877" s="128"/>
      <c r="L877" s="152"/>
      <c r="M877" s="153"/>
      <c r="N877" s="131"/>
      <c r="O877" s="80"/>
      <c r="P877" s="131"/>
      <c r="Q877" s="130"/>
      <c r="R877" s="130"/>
      <c r="S877" s="130"/>
      <c r="T877" s="130"/>
      <c r="U877" s="130"/>
      <c r="V877" s="131"/>
      <c r="W877" s="127"/>
      <c r="X877" s="127"/>
      <c r="Y877" s="127"/>
      <c r="Z877" s="127"/>
      <c r="AA877" s="127"/>
      <c r="AB877" s="127"/>
      <c r="AC877" s="127"/>
      <c r="AD877" s="127"/>
      <c r="AE877" s="126"/>
      <c r="AF877" s="10"/>
      <c r="AG877" s="124"/>
      <c r="AH877" s="124"/>
      <c r="AI877" s="124"/>
      <c r="AJ877" s="124"/>
      <c r="AO877" s="124"/>
      <c r="BR877" s="124"/>
      <c r="BS877" s="125"/>
      <c r="BT877" s="125"/>
      <c r="BX877" s="124"/>
      <c r="BY877" s="125"/>
      <c r="BZ877" s="125"/>
      <c r="CO877" s="136"/>
      <c r="CP877" s="137"/>
    </row>
    <row r="878" spans="1:94" s="123" customFormat="1" x14ac:dyDescent="0.25">
      <c r="A878" s="128"/>
      <c r="B878" s="128"/>
      <c r="C878" s="79"/>
      <c r="D878" s="79"/>
      <c r="E878" s="128"/>
      <c r="F878" s="129"/>
      <c r="G878" s="128"/>
      <c r="H878" s="129"/>
      <c r="I878" s="127"/>
      <c r="J878" s="127"/>
      <c r="K878" s="128"/>
      <c r="L878" s="152"/>
      <c r="M878" s="153"/>
      <c r="N878" s="131"/>
      <c r="O878" s="80"/>
      <c r="P878" s="131"/>
      <c r="Q878" s="130"/>
      <c r="R878" s="130"/>
      <c r="S878" s="130"/>
      <c r="T878" s="130"/>
      <c r="U878" s="130"/>
      <c r="V878" s="131"/>
      <c r="W878" s="127"/>
      <c r="X878" s="127"/>
      <c r="Y878" s="127"/>
      <c r="Z878" s="127"/>
      <c r="AA878" s="127"/>
      <c r="AB878" s="127"/>
      <c r="AC878" s="127"/>
      <c r="AD878" s="127"/>
      <c r="AE878" s="126"/>
      <c r="AF878" s="10"/>
      <c r="AG878" s="124"/>
      <c r="AH878" s="124"/>
      <c r="AI878" s="124"/>
      <c r="AJ878" s="124"/>
      <c r="AO878" s="124"/>
      <c r="BR878" s="124"/>
      <c r="BS878" s="125"/>
      <c r="BT878" s="125"/>
      <c r="BX878" s="124"/>
      <c r="BY878" s="125"/>
      <c r="BZ878" s="125"/>
      <c r="CO878" s="136"/>
      <c r="CP878" s="137"/>
    </row>
    <row r="879" spans="1:94" s="123" customFormat="1" x14ac:dyDescent="0.25">
      <c r="A879" s="128"/>
      <c r="B879" s="128"/>
      <c r="C879" s="79"/>
      <c r="D879" s="79"/>
      <c r="E879" s="128"/>
      <c r="F879" s="129"/>
      <c r="G879" s="128"/>
      <c r="H879" s="129"/>
      <c r="I879" s="127"/>
      <c r="J879" s="127"/>
      <c r="K879" s="128"/>
      <c r="L879" s="152"/>
      <c r="M879" s="153"/>
      <c r="N879" s="131"/>
      <c r="O879" s="80"/>
      <c r="P879" s="131"/>
      <c r="Q879" s="130"/>
      <c r="R879" s="130"/>
      <c r="S879" s="130"/>
      <c r="T879" s="130"/>
      <c r="U879" s="130"/>
      <c r="V879" s="131"/>
      <c r="W879" s="127"/>
      <c r="X879" s="127"/>
      <c r="Y879" s="127"/>
      <c r="Z879" s="127"/>
      <c r="AA879" s="127"/>
      <c r="AB879" s="127"/>
      <c r="AC879" s="127"/>
      <c r="AD879" s="127"/>
      <c r="AE879" s="126"/>
      <c r="AF879" s="10"/>
      <c r="AG879" s="124"/>
      <c r="AH879" s="124"/>
      <c r="AI879" s="124"/>
      <c r="AJ879" s="124"/>
      <c r="AO879" s="124"/>
      <c r="BR879" s="124"/>
      <c r="BS879" s="125"/>
      <c r="BT879" s="125"/>
      <c r="BX879" s="124"/>
      <c r="BY879" s="125"/>
      <c r="BZ879" s="125"/>
      <c r="CO879" s="136"/>
      <c r="CP879" s="137"/>
    </row>
    <row r="880" spans="1:94" s="123" customFormat="1" x14ac:dyDescent="0.25">
      <c r="A880" s="128"/>
      <c r="B880" s="128"/>
      <c r="C880" s="79"/>
      <c r="D880" s="79"/>
      <c r="E880" s="128"/>
      <c r="F880" s="129"/>
      <c r="G880" s="128"/>
      <c r="H880" s="129"/>
      <c r="I880" s="127"/>
      <c r="J880" s="127"/>
      <c r="K880" s="128"/>
      <c r="L880" s="152"/>
      <c r="M880" s="153"/>
      <c r="N880" s="131"/>
      <c r="O880" s="80"/>
      <c r="P880" s="131"/>
      <c r="Q880" s="130"/>
      <c r="R880" s="130"/>
      <c r="S880" s="130"/>
      <c r="T880" s="130"/>
      <c r="U880" s="130"/>
      <c r="V880" s="131"/>
      <c r="W880" s="127"/>
      <c r="X880" s="127"/>
      <c r="Y880" s="127"/>
      <c r="Z880" s="127"/>
      <c r="AA880" s="127"/>
      <c r="AB880" s="127"/>
      <c r="AC880" s="127"/>
      <c r="AD880" s="127"/>
      <c r="AE880" s="126"/>
      <c r="AF880" s="10"/>
      <c r="AG880" s="124"/>
      <c r="AH880" s="124"/>
      <c r="AI880" s="124"/>
      <c r="AJ880" s="124"/>
      <c r="AO880" s="124"/>
      <c r="BR880" s="124"/>
      <c r="BS880" s="125"/>
      <c r="BT880" s="125"/>
      <c r="BX880" s="124"/>
      <c r="BY880" s="125"/>
      <c r="BZ880" s="125"/>
      <c r="CO880" s="136"/>
      <c r="CP880" s="137"/>
    </row>
    <row r="881" spans="1:94" s="123" customFormat="1" x14ac:dyDescent="0.25">
      <c r="A881" s="128"/>
      <c r="B881" s="128"/>
      <c r="C881" s="79"/>
      <c r="D881" s="79"/>
      <c r="E881" s="128"/>
      <c r="F881" s="129"/>
      <c r="G881" s="128"/>
      <c r="H881" s="129"/>
      <c r="I881" s="127"/>
      <c r="J881" s="127"/>
      <c r="K881" s="128"/>
      <c r="L881" s="152"/>
      <c r="M881" s="153"/>
      <c r="N881" s="131"/>
      <c r="O881" s="80"/>
      <c r="P881" s="131"/>
      <c r="Q881" s="130"/>
      <c r="R881" s="130"/>
      <c r="S881" s="130"/>
      <c r="T881" s="130"/>
      <c r="U881" s="130"/>
      <c r="V881" s="131"/>
      <c r="W881" s="127"/>
      <c r="X881" s="127"/>
      <c r="Y881" s="127"/>
      <c r="Z881" s="127"/>
      <c r="AA881" s="127"/>
      <c r="AB881" s="127"/>
      <c r="AC881" s="127"/>
      <c r="AD881" s="127"/>
      <c r="AE881" s="126"/>
      <c r="AF881" s="10"/>
      <c r="AG881" s="124"/>
      <c r="AH881" s="124"/>
      <c r="AI881" s="124"/>
      <c r="AJ881" s="124"/>
      <c r="AO881" s="124"/>
      <c r="BR881" s="124"/>
      <c r="BS881" s="125"/>
      <c r="BT881" s="125"/>
      <c r="BX881" s="124"/>
      <c r="BY881" s="125"/>
      <c r="BZ881" s="125"/>
      <c r="CO881" s="136"/>
      <c r="CP881" s="137"/>
    </row>
    <row r="882" spans="1:94" s="123" customFormat="1" x14ac:dyDescent="0.25">
      <c r="A882" s="128"/>
      <c r="B882" s="128"/>
      <c r="C882" s="79"/>
      <c r="D882" s="79"/>
      <c r="E882" s="128"/>
      <c r="F882" s="129"/>
      <c r="G882" s="128"/>
      <c r="H882" s="129"/>
      <c r="I882" s="127"/>
      <c r="J882" s="127"/>
      <c r="K882" s="128"/>
      <c r="L882" s="152"/>
      <c r="M882" s="153"/>
      <c r="N882" s="131"/>
      <c r="O882" s="80"/>
      <c r="P882" s="131"/>
      <c r="Q882" s="130"/>
      <c r="R882" s="130"/>
      <c r="S882" s="130"/>
      <c r="T882" s="130"/>
      <c r="U882" s="130"/>
      <c r="V882" s="131"/>
      <c r="W882" s="127"/>
      <c r="X882" s="127"/>
      <c r="Y882" s="127"/>
      <c r="Z882" s="127"/>
      <c r="AA882" s="127"/>
      <c r="AB882" s="127"/>
      <c r="AC882" s="127"/>
      <c r="AD882" s="127"/>
      <c r="AE882" s="126"/>
      <c r="AF882" s="10"/>
      <c r="AG882" s="124"/>
      <c r="AH882" s="124"/>
      <c r="AI882" s="124"/>
      <c r="AJ882" s="124"/>
      <c r="AO882" s="124"/>
      <c r="BR882" s="124"/>
      <c r="BS882" s="125"/>
      <c r="BT882" s="125"/>
      <c r="BX882" s="124"/>
      <c r="BY882" s="125"/>
      <c r="BZ882" s="125"/>
      <c r="CO882" s="136"/>
      <c r="CP882" s="137"/>
    </row>
    <row r="883" spans="1:94" s="123" customFormat="1" x14ac:dyDescent="0.25">
      <c r="A883" s="128"/>
      <c r="B883" s="128"/>
      <c r="C883" s="79"/>
      <c r="D883" s="79"/>
      <c r="E883" s="128"/>
      <c r="F883" s="129"/>
      <c r="G883" s="128"/>
      <c r="H883" s="129"/>
      <c r="I883" s="127"/>
      <c r="J883" s="127"/>
      <c r="K883" s="128"/>
      <c r="L883" s="152"/>
      <c r="M883" s="153"/>
      <c r="N883" s="131"/>
      <c r="O883" s="80"/>
      <c r="P883" s="131"/>
      <c r="Q883" s="130"/>
      <c r="R883" s="130"/>
      <c r="S883" s="130"/>
      <c r="T883" s="130"/>
      <c r="U883" s="130"/>
      <c r="V883" s="131"/>
      <c r="W883" s="127"/>
      <c r="X883" s="127"/>
      <c r="Y883" s="127"/>
      <c r="Z883" s="127"/>
      <c r="AA883" s="127"/>
      <c r="AB883" s="127"/>
      <c r="AC883" s="127"/>
      <c r="AD883" s="127"/>
      <c r="AE883" s="126"/>
      <c r="AF883" s="10"/>
      <c r="AG883" s="124"/>
      <c r="AH883" s="124"/>
      <c r="AI883" s="124"/>
      <c r="AJ883" s="124"/>
      <c r="AO883" s="124"/>
      <c r="BR883" s="124"/>
      <c r="BS883" s="125"/>
      <c r="BT883" s="125"/>
      <c r="BX883" s="124"/>
      <c r="BY883" s="125"/>
      <c r="BZ883" s="125"/>
      <c r="CO883" s="136"/>
      <c r="CP883" s="137"/>
    </row>
    <row r="884" spans="1:94" s="123" customFormat="1" x14ac:dyDescent="0.25">
      <c r="A884" s="128"/>
      <c r="B884" s="128"/>
      <c r="C884" s="79"/>
      <c r="D884" s="79"/>
      <c r="E884" s="128"/>
      <c r="F884" s="129"/>
      <c r="G884" s="128"/>
      <c r="H884" s="129"/>
      <c r="I884" s="127"/>
      <c r="J884" s="127"/>
      <c r="K884" s="128"/>
      <c r="L884" s="152"/>
      <c r="M884" s="153"/>
      <c r="N884" s="131"/>
      <c r="O884" s="80"/>
      <c r="P884" s="131"/>
      <c r="Q884" s="130"/>
      <c r="R884" s="130"/>
      <c r="S884" s="130"/>
      <c r="T884" s="130"/>
      <c r="U884" s="130"/>
      <c r="V884" s="131"/>
      <c r="W884" s="127"/>
      <c r="X884" s="127"/>
      <c r="Y884" s="127"/>
      <c r="Z884" s="127"/>
      <c r="AA884" s="127"/>
      <c r="AB884" s="127"/>
      <c r="AC884" s="127"/>
      <c r="AD884" s="127"/>
      <c r="AE884" s="126"/>
      <c r="AF884" s="10"/>
      <c r="AG884" s="124"/>
      <c r="AH884" s="124"/>
      <c r="AI884" s="124"/>
      <c r="AJ884" s="124"/>
      <c r="AO884" s="124"/>
      <c r="BR884" s="124"/>
      <c r="BS884" s="125"/>
      <c r="BT884" s="125"/>
      <c r="BX884" s="124"/>
      <c r="BY884" s="125"/>
      <c r="BZ884" s="125"/>
      <c r="CO884" s="136"/>
      <c r="CP884" s="137"/>
    </row>
    <row r="885" spans="1:94" s="123" customFormat="1" x14ac:dyDescent="0.25">
      <c r="A885" s="128"/>
      <c r="B885" s="128"/>
      <c r="C885" s="79"/>
      <c r="D885" s="79"/>
      <c r="E885" s="128"/>
      <c r="F885" s="129"/>
      <c r="G885" s="128"/>
      <c r="H885" s="129"/>
      <c r="I885" s="127"/>
      <c r="J885" s="127"/>
      <c r="K885" s="128"/>
      <c r="L885" s="152"/>
      <c r="M885" s="153"/>
      <c r="N885" s="131"/>
      <c r="O885" s="80"/>
      <c r="P885" s="131"/>
      <c r="Q885" s="130"/>
      <c r="R885" s="130"/>
      <c r="S885" s="130"/>
      <c r="T885" s="130"/>
      <c r="U885" s="130"/>
      <c r="V885" s="131"/>
      <c r="W885" s="127"/>
      <c r="X885" s="127"/>
      <c r="Y885" s="127"/>
      <c r="Z885" s="127"/>
      <c r="AA885" s="127"/>
      <c r="AB885" s="127"/>
      <c r="AC885" s="127"/>
      <c r="AD885" s="127"/>
      <c r="AE885" s="126"/>
      <c r="AF885" s="10"/>
      <c r="AG885" s="124"/>
      <c r="AH885" s="124"/>
      <c r="AI885" s="124"/>
      <c r="AJ885" s="124"/>
      <c r="AO885" s="124"/>
      <c r="BR885" s="124"/>
      <c r="BS885" s="125"/>
      <c r="BT885" s="125"/>
      <c r="BX885" s="124"/>
      <c r="BY885" s="125"/>
      <c r="BZ885" s="125"/>
      <c r="CO885" s="136"/>
      <c r="CP885" s="137"/>
    </row>
    <row r="886" spans="1:94" s="123" customFormat="1" x14ac:dyDescent="0.25">
      <c r="A886" s="128"/>
      <c r="B886" s="128"/>
      <c r="C886" s="79"/>
      <c r="D886" s="79"/>
      <c r="E886" s="128"/>
      <c r="F886" s="129"/>
      <c r="G886" s="128"/>
      <c r="H886" s="129"/>
      <c r="I886" s="127"/>
      <c r="J886" s="127"/>
      <c r="K886" s="128"/>
      <c r="L886" s="152"/>
      <c r="M886" s="153"/>
      <c r="N886" s="131"/>
      <c r="O886" s="80"/>
      <c r="P886" s="131"/>
      <c r="Q886" s="130"/>
      <c r="R886" s="130"/>
      <c r="S886" s="130"/>
      <c r="T886" s="130"/>
      <c r="U886" s="130"/>
      <c r="V886" s="131"/>
      <c r="W886" s="127"/>
      <c r="X886" s="127"/>
      <c r="Y886" s="127"/>
      <c r="Z886" s="127"/>
      <c r="AA886" s="127"/>
      <c r="AB886" s="127"/>
      <c r="AC886" s="127"/>
      <c r="AD886" s="127"/>
      <c r="AE886" s="126"/>
      <c r="AF886" s="10"/>
      <c r="AG886" s="124"/>
      <c r="AH886" s="124"/>
      <c r="AI886" s="124"/>
      <c r="AJ886" s="124"/>
      <c r="AO886" s="124"/>
      <c r="BR886" s="124"/>
      <c r="BS886" s="125"/>
      <c r="BT886" s="125"/>
      <c r="BX886" s="124"/>
      <c r="BY886" s="125"/>
      <c r="BZ886" s="125"/>
      <c r="CO886" s="136"/>
      <c r="CP886" s="137"/>
    </row>
    <row r="887" spans="1:94" s="123" customFormat="1" x14ac:dyDescent="0.25">
      <c r="A887" s="128"/>
      <c r="B887" s="128"/>
      <c r="C887" s="79"/>
      <c r="D887" s="79"/>
      <c r="E887" s="128"/>
      <c r="F887" s="129"/>
      <c r="G887" s="128"/>
      <c r="H887" s="129"/>
      <c r="I887" s="127"/>
      <c r="J887" s="127"/>
      <c r="K887" s="128"/>
      <c r="L887" s="152"/>
      <c r="M887" s="153"/>
      <c r="N887" s="131"/>
      <c r="O887" s="80"/>
      <c r="P887" s="131"/>
      <c r="Q887" s="130"/>
      <c r="R887" s="130"/>
      <c r="S887" s="130"/>
      <c r="T887" s="130"/>
      <c r="U887" s="130"/>
      <c r="V887" s="131"/>
      <c r="W887" s="127"/>
      <c r="X887" s="127"/>
      <c r="Y887" s="127"/>
      <c r="Z887" s="127"/>
      <c r="AA887" s="127"/>
      <c r="AB887" s="127"/>
      <c r="AC887" s="127"/>
      <c r="AD887" s="127"/>
      <c r="AE887" s="126"/>
      <c r="AF887" s="10"/>
      <c r="AG887" s="124"/>
      <c r="AH887" s="124"/>
      <c r="AI887" s="124"/>
      <c r="AJ887" s="124"/>
      <c r="AO887" s="124"/>
      <c r="BR887" s="124"/>
      <c r="BS887" s="125"/>
      <c r="BT887" s="125"/>
      <c r="BX887" s="124"/>
      <c r="BY887" s="125"/>
      <c r="BZ887" s="125"/>
      <c r="CO887" s="136"/>
      <c r="CP887" s="137"/>
    </row>
    <row r="888" spans="1:94" s="123" customFormat="1" x14ac:dyDescent="0.25">
      <c r="A888" s="128"/>
      <c r="B888" s="128"/>
      <c r="C888" s="79"/>
      <c r="D888" s="79"/>
      <c r="E888" s="128"/>
      <c r="F888" s="129"/>
      <c r="G888" s="128"/>
      <c r="H888" s="129"/>
      <c r="I888" s="127"/>
      <c r="J888" s="127"/>
      <c r="K888" s="128"/>
      <c r="L888" s="152"/>
      <c r="M888" s="153"/>
      <c r="N888" s="131"/>
      <c r="O888" s="80"/>
      <c r="P888" s="131"/>
      <c r="Q888" s="130"/>
      <c r="R888" s="130"/>
      <c r="S888" s="130"/>
      <c r="T888" s="130"/>
      <c r="U888" s="130"/>
      <c r="V888" s="131"/>
      <c r="W888" s="127"/>
      <c r="X888" s="127"/>
      <c r="Y888" s="127"/>
      <c r="Z888" s="127"/>
      <c r="AA888" s="127"/>
      <c r="AB888" s="127"/>
      <c r="AC888" s="127"/>
      <c r="AD888" s="127"/>
      <c r="AE888" s="126"/>
      <c r="AF888" s="10"/>
      <c r="AG888" s="124"/>
      <c r="AH888" s="124"/>
      <c r="AI888" s="124"/>
      <c r="AJ888" s="124"/>
      <c r="AO888" s="124"/>
      <c r="BR888" s="124"/>
      <c r="BS888" s="125"/>
      <c r="BT888" s="125"/>
      <c r="BX888" s="124"/>
      <c r="BY888" s="125"/>
      <c r="BZ888" s="125"/>
      <c r="CO888" s="136"/>
      <c r="CP888" s="137"/>
    </row>
    <row r="889" spans="1:94" s="123" customFormat="1" x14ac:dyDescent="0.25">
      <c r="A889" s="128"/>
      <c r="B889" s="128"/>
      <c r="C889" s="79"/>
      <c r="D889" s="79"/>
      <c r="E889" s="128"/>
      <c r="F889" s="129"/>
      <c r="G889" s="128"/>
      <c r="H889" s="129"/>
      <c r="I889" s="127"/>
      <c r="J889" s="127"/>
      <c r="K889" s="128"/>
      <c r="L889" s="152"/>
      <c r="M889" s="153"/>
      <c r="N889" s="131"/>
      <c r="O889" s="80"/>
      <c r="P889" s="131"/>
      <c r="Q889" s="130"/>
      <c r="R889" s="130"/>
      <c r="S889" s="130"/>
      <c r="T889" s="130"/>
      <c r="U889" s="130"/>
      <c r="V889" s="131"/>
      <c r="W889" s="127"/>
      <c r="X889" s="127"/>
      <c r="Y889" s="127"/>
      <c r="Z889" s="127"/>
      <c r="AA889" s="127"/>
      <c r="AB889" s="127"/>
      <c r="AC889" s="127"/>
      <c r="AD889" s="127"/>
      <c r="AE889" s="126"/>
      <c r="AF889" s="10"/>
      <c r="AG889" s="124"/>
      <c r="AH889" s="124"/>
      <c r="AI889" s="124"/>
      <c r="AJ889" s="124"/>
      <c r="AO889" s="124"/>
      <c r="BR889" s="124"/>
      <c r="BS889" s="125"/>
      <c r="BT889" s="125"/>
      <c r="BX889" s="124"/>
      <c r="BY889" s="125"/>
      <c r="BZ889" s="125"/>
      <c r="CO889" s="136"/>
      <c r="CP889" s="137"/>
    </row>
    <row r="890" spans="1:94" s="123" customFormat="1" x14ac:dyDescent="0.25">
      <c r="A890" s="128"/>
      <c r="B890" s="128"/>
      <c r="C890" s="79"/>
      <c r="D890" s="79"/>
      <c r="E890" s="128"/>
      <c r="F890" s="129"/>
      <c r="G890" s="128"/>
      <c r="H890" s="129"/>
      <c r="I890" s="127"/>
      <c r="J890" s="127"/>
      <c r="K890" s="128"/>
      <c r="L890" s="152"/>
      <c r="M890" s="153"/>
      <c r="N890" s="131"/>
      <c r="O890" s="80"/>
      <c r="P890" s="131"/>
      <c r="Q890" s="130"/>
      <c r="R890" s="130"/>
      <c r="S890" s="130"/>
      <c r="T890" s="130"/>
      <c r="U890" s="130"/>
      <c r="V890" s="131"/>
      <c r="W890" s="127"/>
      <c r="X890" s="127"/>
      <c r="Y890" s="127"/>
      <c r="Z890" s="127"/>
      <c r="AA890" s="127"/>
      <c r="AB890" s="127"/>
      <c r="AC890" s="127"/>
      <c r="AD890" s="127"/>
      <c r="AE890" s="126"/>
      <c r="AF890" s="10"/>
      <c r="AG890" s="124"/>
      <c r="AH890" s="124"/>
      <c r="AI890" s="124"/>
      <c r="AJ890" s="124"/>
      <c r="AO890" s="124"/>
      <c r="BR890" s="124"/>
      <c r="BS890" s="125"/>
      <c r="BT890" s="125"/>
      <c r="BX890" s="124"/>
      <c r="BY890" s="125"/>
      <c r="BZ890" s="125"/>
      <c r="CO890" s="136"/>
      <c r="CP890" s="137"/>
    </row>
    <row r="891" spans="1:94" s="123" customFormat="1" x14ac:dyDescent="0.25">
      <c r="A891" s="128"/>
      <c r="B891" s="128"/>
      <c r="C891" s="79"/>
      <c r="D891" s="79"/>
      <c r="E891" s="128"/>
      <c r="F891" s="129"/>
      <c r="G891" s="128"/>
      <c r="H891" s="129"/>
      <c r="I891" s="127"/>
      <c r="J891" s="127"/>
      <c r="K891" s="128"/>
      <c r="L891" s="152"/>
      <c r="M891" s="153"/>
      <c r="N891" s="131"/>
      <c r="O891" s="80"/>
      <c r="P891" s="131"/>
      <c r="Q891" s="130"/>
      <c r="R891" s="130"/>
      <c r="S891" s="130"/>
      <c r="T891" s="130"/>
      <c r="U891" s="130"/>
      <c r="V891" s="131"/>
      <c r="W891" s="127"/>
      <c r="X891" s="127"/>
      <c r="Y891" s="127"/>
      <c r="Z891" s="127"/>
      <c r="AA891" s="127"/>
      <c r="AB891" s="127"/>
      <c r="AC891" s="127"/>
      <c r="AD891" s="127"/>
      <c r="AE891" s="126"/>
      <c r="AF891" s="10"/>
      <c r="AG891" s="124"/>
      <c r="AH891" s="124"/>
      <c r="AI891" s="124"/>
      <c r="AJ891" s="124"/>
      <c r="AO891" s="124"/>
      <c r="BR891" s="124"/>
      <c r="BS891" s="125"/>
      <c r="BT891" s="125"/>
      <c r="BX891" s="124"/>
      <c r="BY891" s="125"/>
      <c r="BZ891" s="125"/>
      <c r="CO891" s="136"/>
      <c r="CP891" s="137"/>
    </row>
    <row r="892" spans="1:94" s="123" customFormat="1" x14ac:dyDescent="0.25">
      <c r="A892" s="128"/>
      <c r="B892" s="128"/>
      <c r="C892" s="79"/>
      <c r="D892" s="79"/>
      <c r="E892" s="128"/>
      <c r="F892" s="129"/>
      <c r="G892" s="128"/>
      <c r="H892" s="129"/>
      <c r="I892" s="127"/>
      <c r="J892" s="127"/>
      <c r="K892" s="128"/>
      <c r="L892" s="152"/>
      <c r="M892" s="153"/>
      <c r="N892" s="131"/>
      <c r="O892" s="80"/>
      <c r="P892" s="131"/>
      <c r="Q892" s="130"/>
      <c r="R892" s="130"/>
      <c r="S892" s="130"/>
      <c r="T892" s="130"/>
      <c r="U892" s="130"/>
      <c r="V892" s="131"/>
      <c r="W892" s="127"/>
      <c r="X892" s="127"/>
      <c r="Y892" s="127"/>
      <c r="Z892" s="127"/>
      <c r="AA892" s="127"/>
      <c r="AB892" s="127"/>
      <c r="AC892" s="127"/>
      <c r="AD892" s="127"/>
      <c r="AE892" s="126"/>
      <c r="AF892" s="10"/>
      <c r="AG892" s="124"/>
      <c r="AH892" s="124"/>
      <c r="AI892" s="124"/>
      <c r="AJ892" s="124"/>
      <c r="AO892" s="124"/>
      <c r="BR892" s="124"/>
      <c r="BS892" s="125"/>
      <c r="BT892" s="125"/>
      <c r="BX892" s="124"/>
      <c r="BY892" s="125"/>
      <c r="BZ892" s="125"/>
      <c r="CO892" s="136"/>
      <c r="CP892" s="137"/>
    </row>
    <row r="893" spans="1:94" s="123" customFormat="1" x14ac:dyDescent="0.25">
      <c r="A893" s="128"/>
      <c r="B893" s="128"/>
      <c r="C893" s="79"/>
      <c r="D893" s="79"/>
      <c r="E893" s="128"/>
      <c r="F893" s="129"/>
      <c r="G893" s="128"/>
      <c r="H893" s="129"/>
      <c r="I893" s="127"/>
      <c r="J893" s="127"/>
      <c r="K893" s="128"/>
      <c r="L893" s="152"/>
      <c r="M893" s="153"/>
      <c r="N893" s="131"/>
      <c r="O893" s="80"/>
      <c r="P893" s="131"/>
      <c r="Q893" s="130"/>
      <c r="R893" s="130"/>
      <c r="S893" s="130"/>
      <c r="T893" s="130"/>
      <c r="U893" s="130"/>
      <c r="V893" s="131"/>
      <c r="W893" s="127"/>
      <c r="X893" s="127"/>
      <c r="Y893" s="127"/>
      <c r="Z893" s="127"/>
      <c r="AA893" s="127"/>
      <c r="AB893" s="127"/>
      <c r="AC893" s="127"/>
      <c r="AD893" s="127"/>
      <c r="AE893" s="126"/>
      <c r="AF893" s="10"/>
      <c r="AG893" s="124"/>
      <c r="AH893" s="124"/>
      <c r="AI893" s="124"/>
      <c r="AJ893" s="124"/>
      <c r="AO893" s="124"/>
      <c r="BR893" s="124"/>
      <c r="BS893" s="125"/>
      <c r="BT893" s="125"/>
      <c r="BX893" s="124"/>
      <c r="BY893" s="125"/>
      <c r="BZ893" s="125"/>
      <c r="CO893" s="136"/>
      <c r="CP893" s="137"/>
    </row>
    <row r="894" spans="1:94" s="123" customFormat="1" x14ac:dyDescent="0.25">
      <c r="A894" s="128"/>
      <c r="B894" s="128"/>
      <c r="C894" s="79"/>
      <c r="D894" s="79"/>
      <c r="E894" s="128"/>
      <c r="F894" s="129"/>
      <c r="G894" s="128"/>
      <c r="H894" s="129"/>
      <c r="I894" s="127"/>
      <c r="J894" s="127"/>
      <c r="K894" s="128"/>
      <c r="L894" s="152"/>
      <c r="M894" s="153"/>
      <c r="N894" s="131"/>
      <c r="O894" s="80"/>
      <c r="P894" s="131"/>
      <c r="Q894" s="130"/>
      <c r="R894" s="130"/>
      <c r="S894" s="130"/>
      <c r="T894" s="130"/>
      <c r="U894" s="130"/>
      <c r="V894" s="131"/>
      <c r="W894" s="127"/>
      <c r="X894" s="127"/>
      <c r="Y894" s="127"/>
      <c r="Z894" s="127"/>
      <c r="AA894" s="127"/>
      <c r="AB894" s="127"/>
      <c r="AC894" s="127"/>
      <c r="AD894" s="127"/>
      <c r="AE894" s="126"/>
      <c r="AF894" s="10"/>
      <c r="AG894" s="124"/>
      <c r="AH894" s="124"/>
      <c r="AI894" s="124"/>
      <c r="AJ894" s="124"/>
      <c r="AO894" s="124"/>
      <c r="BR894" s="124"/>
      <c r="BS894" s="125"/>
      <c r="BT894" s="125"/>
      <c r="BX894" s="124"/>
      <c r="BY894" s="125"/>
      <c r="BZ894" s="125"/>
      <c r="CO894" s="136"/>
      <c r="CP894" s="137"/>
    </row>
    <row r="895" spans="1:94" s="123" customFormat="1" x14ac:dyDescent="0.25">
      <c r="A895" s="128"/>
      <c r="B895" s="128"/>
      <c r="C895" s="79"/>
      <c r="D895" s="79"/>
      <c r="E895" s="128"/>
      <c r="F895" s="129"/>
      <c r="G895" s="128"/>
      <c r="H895" s="129"/>
      <c r="I895" s="127"/>
      <c r="J895" s="127"/>
      <c r="K895" s="128"/>
      <c r="L895" s="152"/>
      <c r="M895" s="153"/>
      <c r="N895" s="131"/>
      <c r="O895" s="80"/>
      <c r="P895" s="131"/>
      <c r="Q895" s="130"/>
      <c r="R895" s="130"/>
      <c r="S895" s="130"/>
      <c r="T895" s="130"/>
      <c r="U895" s="130"/>
      <c r="V895" s="131"/>
      <c r="W895" s="127"/>
      <c r="X895" s="127"/>
      <c r="Y895" s="127"/>
      <c r="Z895" s="127"/>
      <c r="AA895" s="127"/>
      <c r="AB895" s="127"/>
      <c r="AC895" s="127"/>
      <c r="AD895" s="127"/>
      <c r="AE895" s="126"/>
      <c r="AF895" s="10"/>
      <c r="AG895" s="124"/>
      <c r="AH895" s="124"/>
      <c r="AI895" s="124"/>
      <c r="AJ895" s="124"/>
      <c r="AO895" s="124"/>
      <c r="BR895" s="124"/>
      <c r="BS895" s="125"/>
      <c r="BT895" s="125"/>
      <c r="BX895" s="124"/>
      <c r="BY895" s="125"/>
      <c r="BZ895" s="125"/>
      <c r="CO895" s="136"/>
      <c r="CP895" s="137"/>
    </row>
    <row r="896" spans="1:94" s="123" customFormat="1" x14ac:dyDescent="0.25">
      <c r="A896" s="128"/>
      <c r="B896" s="128"/>
      <c r="C896" s="79"/>
      <c r="D896" s="79"/>
      <c r="E896" s="128"/>
      <c r="F896" s="129"/>
      <c r="G896" s="128"/>
      <c r="H896" s="129"/>
      <c r="I896" s="127"/>
      <c r="J896" s="127"/>
      <c r="K896" s="128"/>
      <c r="L896" s="152"/>
      <c r="M896" s="153"/>
      <c r="N896" s="131"/>
      <c r="O896" s="80"/>
      <c r="P896" s="131"/>
      <c r="Q896" s="130"/>
      <c r="R896" s="130"/>
      <c r="S896" s="130"/>
      <c r="T896" s="130"/>
      <c r="U896" s="130"/>
      <c r="V896" s="131"/>
      <c r="W896" s="127"/>
      <c r="X896" s="127"/>
      <c r="Y896" s="127"/>
      <c r="Z896" s="127"/>
      <c r="AA896" s="127"/>
      <c r="AB896" s="127"/>
      <c r="AC896" s="127"/>
      <c r="AD896" s="127"/>
      <c r="AE896" s="126"/>
      <c r="AF896" s="10"/>
      <c r="AG896" s="124"/>
      <c r="AH896" s="124"/>
      <c r="AI896" s="124"/>
      <c r="AJ896" s="124"/>
      <c r="AO896" s="124"/>
      <c r="BR896" s="124"/>
      <c r="BS896" s="125"/>
      <c r="BT896" s="125"/>
      <c r="BX896" s="124"/>
      <c r="BY896" s="125"/>
      <c r="BZ896" s="125"/>
      <c r="CO896" s="136"/>
      <c r="CP896" s="137"/>
    </row>
    <row r="897" spans="1:94" s="123" customFormat="1" x14ac:dyDescent="0.25">
      <c r="A897" s="128"/>
      <c r="B897" s="128"/>
      <c r="C897" s="79"/>
      <c r="D897" s="79"/>
      <c r="E897" s="128"/>
      <c r="F897" s="129"/>
      <c r="G897" s="128"/>
      <c r="H897" s="129"/>
      <c r="I897" s="127"/>
      <c r="J897" s="127"/>
      <c r="K897" s="128"/>
      <c r="L897" s="152"/>
      <c r="M897" s="153"/>
      <c r="N897" s="131"/>
      <c r="O897" s="80"/>
      <c r="P897" s="131"/>
      <c r="Q897" s="130"/>
      <c r="R897" s="130"/>
      <c r="S897" s="130"/>
      <c r="T897" s="130"/>
      <c r="U897" s="130"/>
      <c r="V897" s="131"/>
      <c r="W897" s="127"/>
      <c r="X897" s="127"/>
      <c r="Y897" s="127"/>
      <c r="Z897" s="127"/>
      <c r="AA897" s="127"/>
      <c r="AB897" s="127"/>
      <c r="AC897" s="127"/>
      <c r="AD897" s="127"/>
      <c r="AE897" s="126"/>
      <c r="AF897" s="10"/>
      <c r="AG897" s="124"/>
      <c r="AH897" s="124"/>
      <c r="AI897" s="124"/>
      <c r="AJ897" s="124"/>
      <c r="AO897" s="124"/>
      <c r="BR897" s="124"/>
      <c r="BS897" s="125"/>
      <c r="BT897" s="125"/>
      <c r="BX897" s="124"/>
      <c r="BY897" s="125"/>
      <c r="BZ897" s="125"/>
      <c r="CO897" s="136"/>
      <c r="CP897" s="137"/>
    </row>
    <row r="898" spans="1:94" s="123" customFormat="1" x14ac:dyDescent="0.25">
      <c r="A898" s="128"/>
      <c r="B898" s="128"/>
      <c r="C898" s="79"/>
      <c r="D898" s="79"/>
      <c r="E898" s="128"/>
      <c r="F898" s="129"/>
      <c r="G898" s="128"/>
      <c r="H898" s="129"/>
      <c r="I898" s="127"/>
      <c r="J898" s="127"/>
      <c r="K898" s="128"/>
      <c r="L898" s="152"/>
      <c r="M898" s="153"/>
      <c r="N898" s="131"/>
      <c r="O898" s="80"/>
      <c r="P898" s="131"/>
      <c r="Q898" s="130"/>
      <c r="R898" s="130"/>
      <c r="S898" s="130"/>
      <c r="T898" s="130"/>
      <c r="U898" s="130"/>
      <c r="V898" s="131"/>
      <c r="W898" s="127"/>
      <c r="X898" s="127"/>
      <c r="Y898" s="127"/>
      <c r="Z898" s="127"/>
      <c r="AA898" s="127"/>
      <c r="AB898" s="127"/>
      <c r="AC898" s="127"/>
      <c r="AD898" s="127"/>
      <c r="AE898" s="126"/>
      <c r="AF898" s="10"/>
      <c r="AG898" s="124"/>
      <c r="AH898" s="124"/>
      <c r="AI898" s="124"/>
      <c r="AJ898" s="124"/>
      <c r="AO898" s="124"/>
      <c r="BR898" s="124"/>
      <c r="BS898" s="125"/>
      <c r="BT898" s="125"/>
      <c r="BX898" s="124"/>
      <c r="BY898" s="125"/>
      <c r="BZ898" s="125"/>
      <c r="CO898" s="136"/>
      <c r="CP898" s="137"/>
    </row>
    <row r="899" spans="1:94" s="123" customFormat="1" x14ac:dyDescent="0.25">
      <c r="A899" s="128"/>
      <c r="B899" s="128"/>
      <c r="C899" s="79"/>
      <c r="D899" s="79"/>
      <c r="E899" s="128"/>
      <c r="F899" s="129"/>
      <c r="G899" s="128"/>
      <c r="H899" s="129"/>
      <c r="I899" s="127"/>
      <c r="J899" s="127"/>
      <c r="K899" s="128"/>
      <c r="L899" s="152"/>
      <c r="M899" s="153"/>
      <c r="N899" s="131"/>
      <c r="O899" s="80"/>
      <c r="P899" s="131"/>
      <c r="Q899" s="130"/>
      <c r="R899" s="130"/>
      <c r="S899" s="130"/>
      <c r="T899" s="130"/>
      <c r="U899" s="130"/>
      <c r="V899" s="131"/>
      <c r="W899" s="127"/>
      <c r="X899" s="127"/>
      <c r="Y899" s="127"/>
      <c r="Z899" s="127"/>
      <c r="AA899" s="127"/>
      <c r="AB899" s="127"/>
      <c r="AC899" s="127"/>
      <c r="AD899" s="127"/>
      <c r="AE899" s="126"/>
      <c r="AF899" s="10"/>
      <c r="AG899" s="124"/>
      <c r="AH899" s="124"/>
      <c r="AI899" s="124"/>
      <c r="AJ899" s="124"/>
      <c r="AO899" s="124"/>
      <c r="BR899" s="124"/>
      <c r="BS899" s="125"/>
      <c r="BT899" s="125"/>
      <c r="BX899" s="124"/>
      <c r="BY899" s="125"/>
      <c r="BZ899" s="125"/>
      <c r="CO899" s="136"/>
      <c r="CP899" s="137"/>
    </row>
    <row r="900" spans="1:94" s="123" customFormat="1" x14ac:dyDescent="0.25">
      <c r="A900" s="128"/>
      <c r="B900" s="128"/>
      <c r="C900" s="79"/>
      <c r="D900" s="79"/>
      <c r="E900" s="128"/>
      <c r="F900" s="129"/>
      <c r="G900" s="128"/>
      <c r="H900" s="129"/>
      <c r="I900" s="127"/>
      <c r="J900" s="127"/>
      <c r="K900" s="128"/>
      <c r="L900" s="152"/>
      <c r="M900" s="153"/>
      <c r="N900" s="131"/>
      <c r="O900" s="80"/>
      <c r="P900" s="131"/>
      <c r="Q900" s="130"/>
      <c r="R900" s="130"/>
      <c r="S900" s="130"/>
      <c r="T900" s="130"/>
      <c r="U900" s="130"/>
      <c r="V900" s="131"/>
      <c r="W900" s="127"/>
      <c r="X900" s="127"/>
      <c r="Y900" s="127"/>
      <c r="Z900" s="127"/>
      <c r="AA900" s="127"/>
      <c r="AB900" s="127"/>
      <c r="AC900" s="127"/>
      <c r="AD900" s="127"/>
      <c r="AE900" s="126"/>
      <c r="AF900" s="10"/>
      <c r="AG900" s="124"/>
      <c r="AH900" s="124"/>
      <c r="AI900" s="124"/>
      <c r="AJ900" s="124"/>
      <c r="AO900" s="124"/>
      <c r="BR900" s="124"/>
      <c r="BS900" s="125"/>
      <c r="BT900" s="125"/>
      <c r="BX900" s="124"/>
      <c r="BY900" s="125"/>
      <c r="BZ900" s="125"/>
      <c r="CO900" s="136"/>
      <c r="CP900" s="137"/>
    </row>
    <row r="901" spans="1:94" s="123" customFormat="1" x14ac:dyDescent="0.25">
      <c r="A901" s="128"/>
      <c r="B901" s="128"/>
      <c r="C901" s="79"/>
      <c r="D901" s="79"/>
      <c r="E901" s="128"/>
      <c r="F901" s="129"/>
      <c r="G901" s="128"/>
      <c r="H901" s="129"/>
      <c r="I901" s="127"/>
      <c r="J901" s="127"/>
      <c r="K901" s="128"/>
      <c r="L901" s="152"/>
      <c r="M901" s="153"/>
      <c r="N901" s="131"/>
      <c r="O901" s="80"/>
      <c r="P901" s="131"/>
      <c r="Q901" s="130"/>
      <c r="R901" s="130"/>
      <c r="S901" s="130"/>
      <c r="T901" s="130"/>
      <c r="U901" s="130"/>
      <c r="V901" s="131"/>
      <c r="W901" s="127"/>
      <c r="X901" s="127"/>
      <c r="Y901" s="127"/>
      <c r="Z901" s="127"/>
      <c r="AA901" s="127"/>
      <c r="AB901" s="127"/>
      <c r="AC901" s="127"/>
      <c r="AD901" s="127"/>
      <c r="AE901" s="126"/>
      <c r="AF901" s="10"/>
      <c r="AG901" s="124"/>
      <c r="AH901" s="124"/>
      <c r="AI901" s="124"/>
      <c r="AJ901" s="124"/>
      <c r="AO901" s="124"/>
      <c r="BR901" s="124"/>
      <c r="BS901" s="125"/>
      <c r="BT901" s="125"/>
      <c r="BX901" s="124"/>
      <c r="BY901" s="125"/>
      <c r="BZ901" s="125"/>
      <c r="CO901" s="136"/>
      <c r="CP901" s="137"/>
    </row>
    <row r="902" spans="1:94" s="123" customFormat="1" x14ac:dyDescent="0.25">
      <c r="A902" s="128"/>
      <c r="B902" s="128"/>
      <c r="C902" s="79"/>
      <c r="D902" s="79"/>
      <c r="E902" s="128"/>
      <c r="F902" s="129"/>
      <c r="G902" s="128"/>
      <c r="H902" s="129"/>
      <c r="I902" s="127"/>
      <c r="J902" s="127"/>
      <c r="K902" s="128"/>
      <c r="L902" s="152"/>
      <c r="M902" s="153"/>
      <c r="N902" s="131"/>
      <c r="O902" s="80"/>
      <c r="P902" s="131"/>
      <c r="Q902" s="130"/>
      <c r="R902" s="130"/>
      <c r="S902" s="130"/>
      <c r="T902" s="130"/>
      <c r="U902" s="130"/>
      <c r="V902" s="131"/>
      <c r="W902" s="127"/>
      <c r="X902" s="127"/>
      <c r="Y902" s="127"/>
      <c r="Z902" s="127"/>
      <c r="AA902" s="127"/>
      <c r="AB902" s="127"/>
      <c r="AC902" s="127"/>
      <c r="AD902" s="127"/>
      <c r="AE902" s="126"/>
      <c r="AF902" s="10"/>
      <c r="AG902" s="124"/>
      <c r="AH902" s="124"/>
      <c r="AI902" s="124"/>
      <c r="AJ902" s="124"/>
      <c r="AO902" s="124"/>
      <c r="BR902" s="124"/>
      <c r="BS902" s="125"/>
      <c r="BT902" s="125"/>
      <c r="BX902" s="124"/>
      <c r="BY902" s="125"/>
      <c r="BZ902" s="125"/>
      <c r="CO902" s="136"/>
      <c r="CP902" s="137"/>
    </row>
    <row r="903" spans="1:94" s="123" customFormat="1" x14ac:dyDescent="0.25">
      <c r="A903" s="128"/>
      <c r="B903" s="128"/>
      <c r="C903" s="79"/>
      <c r="D903" s="79"/>
      <c r="E903" s="128"/>
      <c r="F903" s="129"/>
      <c r="G903" s="128"/>
      <c r="H903" s="129"/>
      <c r="I903" s="127"/>
      <c r="J903" s="127"/>
      <c r="K903" s="128"/>
      <c r="L903" s="152"/>
      <c r="M903" s="153"/>
      <c r="N903" s="131"/>
      <c r="O903" s="80"/>
      <c r="P903" s="131"/>
      <c r="Q903" s="130"/>
      <c r="R903" s="130"/>
      <c r="S903" s="130"/>
      <c r="T903" s="130"/>
      <c r="U903" s="130"/>
      <c r="V903" s="131"/>
      <c r="W903" s="127"/>
      <c r="X903" s="127"/>
      <c r="Y903" s="127"/>
      <c r="Z903" s="127"/>
      <c r="AA903" s="127"/>
      <c r="AB903" s="127"/>
      <c r="AC903" s="127"/>
      <c r="AD903" s="127"/>
      <c r="AE903" s="126"/>
      <c r="AF903" s="10"/>
      <c r="AG903" s="124"/>
      <c r="AH903" s="124"/>
      <c r="AI903" s="124"/>
      <c r="AJ903" s="124"/>
      <c r="AO903" s="124"/>
      <c r="BR903" s="124"/>
      <c r="BS903" s="125"/>
      <c r="BT903" s="125"/>
      <c r="BX903" s="124"/>
      <c r="BY903" s="125"/>
      <c r="BZ903" s="125"/>
      <c r="CO903" s="136"/>
      <c r="CP903" s="137"/>
    </row>
    <row r="904" spans="1:94" s="123" customFormat="1" x14ac:dyDescent="0.25">
      <c r="A904" s="128"/>
      <c r="B904" s="128"/>
      <c r="C904" s="79"/>
      <c r="D904" s="79"/>
      <c r="E904" s="128"/>
      <c r="F904" s="129"/>
      <c r="G904" s="128"/>
      <c r="H904" s="129"/>
      <c r="I904" s="127"/>
      <c r="J904" s="127"/>
      <c r="K904" s="128"/>
      <c r="L904" s="152"/>
      <c r="M904" s="153"/>
      <c r="N904" s="131"/>
      <c r="O904" s="80"/>
      <c r="P904" s="131"/>
      <c r="Q904" s="130"/>
      <c r="R904" s="130"/>
      <c r="S904" s="130"/>
      <c r="T904" s="130"/>
      <c r="U904" s="130"/>
      <c r="V904" s="131"/>
      <c r="W904" s="127"/>
      <c r="X904" s="127"/>
      <c r="Y904" s="127"/>
      <c r="Z904" s="127"/>
      <c r="AA904" s="127"/>
      <c r="AB904" s="127"/>
      <c r="AC904" s="127"/>
      <c r="AD904" s="127"/>
      <c r="AE904" s="126"/>
      <c r="AF904" s="10"/>
      <c r="AG904" s="124"/>
      <c r="AH904" s="124"/>
      <c r="AI904" s="124"/>
      <c r="AJ904" s="124"/>
      <c r="AO904" s="124"/>
      <c r="BR904" s="124"/>
      <c r="BS904" s="125"/>
      <c r="BT904" s="125"/>
      <c r="BX904" s="124"/>
      <c r="BY904" s="125"/>
      <c r="BZ904" s="125"/>
      <c r="CO904" s="136"/>
      <c r="CP904" s="137"/>
    </row>
    <row r="905" spans="1:94" s="123" customFormat="1" x14ac:dyDescent="0.25">
      <c r="A905" s="128"/>
      <c r="B905" s="128"/>
      <c r="C905" s="79"/>
      <c r="D905" s="79"/>
      <c r="E905" s="128"/>
      <c r="F905" s="129"/>
      <c r="G905" s="128"/>
      <c r="H905" s="129"/>
      <c r="I905" s="127"/>
      <c r="J905" s="127"/>
      <c r="K905" s="128"/>
      <c r="L905" s="152"/>
      <c r="M905" s="153"/>
      <c r="N905" s="131"/>
      <c r="O905" s="80"/>
      <c r="P905" s="131"/>
      <c r="Q905" s="130"/>
      <c r="R905" s="130"/>
      <c r="S905" s="130"/>
      <c r="T905" s="130"/>
      <c r="U905" s="130"/>
      <c r="V905" s="131"/>
      <c r="W905" s="127"/>
      <c r="X905" s="127"/>
      <c r="Y905" s="127"/>
      <c r="Z905" s="127"/>
      <c r="AA905" s="127"/>
      <c r="AB905" s="127"/>
      <c r="AC905" s="127"/>
      <c r="AD905" s="127"/>
      <c r="AE905" s="126"/>
      <c r="AF905" s="10"/>
      <c r="AG905" s="124"/>
      <c r="AH905" s="124"/>
      <c r="AI905" s="124"/>
      <c r="AJ905" s="124"/>
      <c r="AO905" s="124"/>
      <c r="BR905" s="124"/>
      <c r="BS905" s="125"/>
      <c r="BT905" s="125"/>
      <c r="BX905" s="124"/>
      <c r="BY905" s="125"/>
      <c r="BZ905" s="125"/>
      <c r="CO905" s="136"/>
      <c r="CP905" s="137"/>
    </row>
    <row r="906" spans="1:94" s="123" customFormat="1" x14ac:dyDescent="0.25">
      <c r="A906" s="128"/>
      <c r="B906" s="128"/>
      <c r="C906" s="79"/>
      <c r="D906" s="79"/>
      <c r="E906" s="128"/>
      <c r="F906" s="129"/>
      <c r="G906" s="128"/>
      <c r="H906" s="129"/>
      <c r="I906" s="127"/>
      <c r="J906" s="127"/>
      <c r="K906" s="128"/>
      <c r="L906" s="152"/>
      <c r="M906" s="153"/>
      <c r="N906" s="131"/>
      <c r="O906" s="80"/>
      <c r="P906" s="131"/>
      <c r="Q906" s="130"/>
      <c r="R906" s="130"/>
      <c r="S906" s="130"/>
      <c r="T906" s="130"/>
      <c r="U906" s="130"/>
      <c r="V906" s="131"/>
      <c r="W906" s="127"/>
      <c r="X906" s="127"/>
      <c r="Y906" s="127"/>
      <c r="Z906" s="127"/>
      <c r="AA906" s="127"/>
      <c r="AB906" s="127"/>
      <c r="AC906" s="127"/>
      <c r="AD906" s="127"/>
      <c r="AE906" s="126"/>
      <c r="AF906" s="10"/>
      <c r="AG906" s="124"/>
      <c r="AH906" s="124"/>
      <c r="AI906" s="124"/>
      <c r="AJ906" s="124"/>
      <c r="AO906" s="124"/>
      <c r="BR906" s="124"/>
      <c r="BS906" s="125"/>
      <c r="BT906" s="125"/>
      <c r="BX906" s="124"/>
      <c r="BY906" s="125"/>
      <c r="BZ906" s="125"/>
      <c r="CO906" s="136"/>
      <c r="CP906" s="137"/>
    </row>
    <row r="907" spans="1:94" s="123" customFormat="1" x14ac:dyDescent="0.25">
      <c r="A907" s="128"/>
      <c r="B907" s="128"/>
      <c r="C907" s="79"/>
      <c r="D907" s="79"/>
      <c r="E907" s="128"/>
      <c r="F907" s="129"/>
      <c r="G907" s="128"/>
      <c r="H907" s="129"/>
      <c r="I907" s="127"/>
      <c r="J907" s="127"/>
      <c r="K907" s="128"/>
      <c r="L907" s="152"/>
      <c r="M907" s="153"/>
      <c r="N907" s="131"/>
      <c r="O907" s="80"/>
      <c r="P907" s="131"/>
      <c r="Q907" s="130"/>
      <c r="R907" s="130"/>
      <c r="S907" s="130"/>
      <c r="T907" s="130"/>
      <c r="U907" s="130"/>
      <c r="V907" s="131"/>
      <c r="W907" s="127"/>
      <c r="X907" s="127"/>
      <c r="Y907" s="127"/>
      <c r="Z907" s="127"/>
      <c r="AA907" s="127"/>
      <c r="AB907" s="127"/>
      <c r="AC907" s="127"/>
      <c r="AD907" s="127"/>
      <c r="AE907" s="126"/>
      <c r="AF907" s="10"/>
      <c r="AG907" s="124"/>
      <c r="AH907" s="124"/>
      <c r="AI907" s="124"/>
      <c r="AJ907" s="124"/>
      <c r="AO907" s="124"/>
      <c r="BR907" s="124"/>
      <c r="BS907" s="125"/>
      <c r="BT907" s="125"/>
      <c r="BX907" s="124"/>
      <c r="BY907" s="125"/>
      <c r="BZ907" s="125"/>
      <c r="CO907" s="136"/>
      <c r="CP907" s="137"/>
    </row>
    <row r="908" spans="1:94" s="123" customFormat="1" x14ac:dyDescent="0.25">
      <c r="A908" s="128"/>
      <c r="B908" s="128"/>
      <c r="C908" s="79"/>
      <c r="D908" s="79"/>
      <c r="E908" s="128"/>
      <c r="F908" s="129"/>
      <c r="G908" s="128"/>
      <c r="H908" s="129"/>
      <c r="I908" s="127"/>
      <c r="J908" s="127"/>
      <c r="K908" s="128"/>
      <c r="L908" s="152"/>
      <c r="M908" s="153"/>
      <c r="N908" s="131"/>
      <c r="O908" s="80"/>
      <c r="P908" s="131"/>
      <c r="Q908" s="130"/>
      <c r="R908" s="130"/>
      <c r="S908" s="130"/>
      <c r="T908" s="130"/>
      <c r="U908" s="130"/>
      <c r="V908" s="131"/>
      <c r="W908" s="127"/>
      <c r="X908" s="127"/>
      <c r="Y908" s="127"/>
      <c r="Z908" s="127"/>
      <c r="AA908" s="127"/>
      <c r="AB908" s="127"/>
      <c r="AC908" s="127"/>
      <c r="AD908" s="127"/>
      <c r="AE908" s="126"/>
      <c r="AF908" s="10"/>
      <c r="AG908" s="124"/>
      <c r="AH908" s="124"/>
      <c r="AI908" s="124"/>
      <c r="AJ908" s="124"/>
      <c r="AO908" s="124"/>
      <c r="BR908" s="124"/>
      <c r="BS908" s="125"/>
      <c r="BT908" s="125"/>
      <c r="BX908" s="124"/>
      <c r="BY908" s="125"/>
      <c r="BZ908" s="125"/>
      <c r="CO908" s="136"/>
      <c r="CP908" s="137"/>
    </row>
    <row r="909" spans="1:94" s="123" customFormat="1" x14ac:dyDescent="0.25">
      <c r="A909" s="128"/>
      <c r="B909" s="128"/>
      <c r="C909" s="79"/>
      <c r="D909" s="79"/>
      <c r="E909" s="128"/>
      <c r="F909" s="129"/>
      <c r="G909" s="128"/>
      <c r="H909" s="129"/>
      <c r="I909" s="127"/>
      <c r="J909" s="127"/>
      <c r="K909" s="128"/>
      <c r="L909" s="152"/>
      <c r="M909" s="153"/>
      <c r="N909" s="131"/>
      <c r="O909" s="80"/>
      <c r="P909" s="131"/>
      <c r="Q909" s="130"/>
      <c r="R909" s="130"/>
      <c r="S909" s="130"/>
      <c r="T909" s="130"/>
      <c r="U909" s="130"/>
      <c r="V909" s="131"/>
      <c r="W909" s="127"/>
      <c r="X909" s="127"/>
      <c r="Y909" s="127"/>
      <c r="Z909" s="127"/>
      <c r="AA909" s="127"/>
      <c r="AB909" s="127"/>
      <c r="AC909" s="127"/>
      <c r="AD909" s="127"/>
      <c r="AE909" s="126"/>
      <c r="AF909" s="10"/>
      <c r="AG909" s="124"/>
      <c r="AH909" s="124"/>
      <c r="AI909" s="124"/>
      <c r="AJ909" s="124"/>
      <c r="AO909" s="124"/>
      <c r="BR909" s="124"/>
      <c r="BS909" s="125"/>
      <c r="BT909" s="125"/>
      <c r="BX909" s="124"/>
      <c r="BY909" s="125"/>
      <c r="BZ909" s="125"/>
      <c r="CO909" s="136"/>
      <c r="CP909" s="137"/>
    </row>
    <row r="910" spans="1:94" s="123" customFormat="1" x14ac:dyDescent="0.25">
      <c r="A910" s="128"/>
      <c r="B910" s="128"/>
      <c r="C910" s="79"/>
      <c r="D910" s="79"/>
      <c r="E910" s="128"/>
      <c r="F910" s="129"/>
      <c r="G910" s="128"/>
      <c r="H910" s="129"/>
      <c r="I910" s="127"/>
      <c r="J910" s="127"/>
      <c r="K910" s="128"/>
      <c r="L910" s="152"/>
      <c r="M910" s="153"/>
      <c r="N910" s="131"/>
      <c r="O910" s="80"/>
      <c r="P910" s="131"/>
      <c r="Q910" s="130"/>
      <c r="R910" s="130"/>
      <c r="S910" s="130"/>
      <c r="T910" s="130"/>
      <c r="U910" s="130"/>
      <c r="V910" s="131"/>
      <c r="W910" s="127"/>
      <c r="X910" s="127"/>
      <c r="Y910" s="127"/>
      <c r="Z910" s="127"/>
      <c r="AA910" s="127"/>
      <c r="AB910" s="127"/>
      <c r="AC910" s="127"/>
      <c r="AD910" s="127"/>
      <c r="AE910" s="126"/>
      <c r="AF910" s="10"/>
      <c r="AG910" s="124"/>
      <c r="AH910" s="124"/>
      <c r="AI910" s="124"/>
      <c r="AJ910" s="124"/>
      <c r="AO910" s="124"/>
      <c r="BR910" s="124"/>
      <c r="BS910" s="125"/>
      <c r="BT910" s="125"/>
      <c r="BX910" s="124"/>
      <c r="BY910" s="125"/>
      <c r="BZ910" s="125"/>
      <c r="CO910" s="136"/>
      <c r="CP910" s="137"/>
    </row>
    <row r="911" spans="1:94" s="123" customFormat="1" x14ac:dyDescent="0.25">
      <c r="A911" s="128"/>
      <c r="B911" s="128"/>
      <c r="C911" s="79"/>
      <c r="D911" s="79"/>
      <c r="E911" s="128"/>
      <c r="F911" s="129"/>
      <c r="G911" s="128"/>
      <c r="H911" s="129"/>
      <c r="I911" s="127"/>
      <c r="J911" s="127"/>
      <c r="K911" s="128"/>
      <c r="L911" s="152"/>
      <c r="M911" s="153"/>
      <c r="N911" s="131"/>
      <c r="O911" s="80"/>
      <c r="P911" s="131"/>
      <c r="Q911" s="130"/>
      <c r="R911" s="130"/>
      <c r="S911" s="130"/>
      <c r="T911" s="130"/>
      <c r="U911" s="130"/>
      <c r="V911" s="131"/>
      <c r="W911" s="127"/>
      <c r="X911" s="127"/>
      <c r="Y911" s="127"/>
      <c r="Z911" s="127"/>
      <c r="AA911" s="127"/>
      <c r="AB911" s="127"/>
      <c r="AC911" s="127"/>
      <c r="AD911" s="127"/>
      <c r="AE911" s="126"/>
      <c r="AF911" s="10"/>
      <c r="AG911" s="124"/>
      <c r="AH911" s="124"/>
      <c r="AI911" s="124"/>
      <c r="AJ911" s="124"/>
      <c r="AO911" s="124"/>
      <c r="BR911" s="124"/>
      <c r="BS911" s="125"/>
      <c r="BT911" s="125"/>
      <c r="BX911" s="124"/>
      <c r="BY911" s="125"/>
      <c r="BZ911" s="125"/>
      <c r="CO911" s="136"/>
      <c r="CP911" s="137"/>
    </row>
    <row r="912" spans="1:94" s="123" customFormat="1" x14ac:dyDescent="0.25">
      <c r="A912" s="128"/>
      <c r="B912" s="128"/>
      <c r="C912" s="79"/>
      <c r="D912" s="79"/>
      <c r="E912" s="128"/>
      <c r="F912" s="129"/>
      <c r="G912" s="128"/>
      <c r="H912" s="129"/>
      <c r="I912" s="127"/>
      <c r="J912" s="127"/>
      <c r="K912" s="128"/>
      <c r="L912" s="152"/>
      <c r="M912" s="153"/>
      <c r="N912" s="131"/>
      <c r="O912" s="80"/>
      <c r="P912" s="131"/>
      <c r="Q912" s="130"/>
      <c r="R912" s="130"/>
      <c r="S912" s="130"/>
      <c r="T912" s="130"/>
      <c r="U912" s="130"/>
      <c r="V912" s="131"/>
      <c r="W912" s="127"/>
      <c r="X912" s="127"/>
      <c r="Y912" s="127"/>
      <c r="Z912" s="127"/>
      <c r="AA912" s="127"/>
      <c r="AB912" s="127"/>
      <c r="AC912" s="127"/>
      <c r="AD912" s="127"/>
      <c r="AE912" s="126"/>
      <c r="AF912" s="10"/>
      <c r="AG912" s="124"/>
      <c r="AH912" s="124"/>
      <c r="AI912" s="124"/>
      <c r="AJ912" s="124"/>
      <c r="AO912" s="124"/>
      <c r="BR912" s="124"/>
      <c r="BS912" s="125"/>
      <c r="BT912" s="125"/>
      <c r="BX912" s="124"/>
      <c r="BY912" s="125"/>
      <c r="BZ912" s="125"/>
      <c r="CO912" s="136"/>
      <c r="CP912" s="137"/>
    </row>
    <row r="913" spans="1:94" s="123" customFormat="1" x14ac:dyDescent="0.25">
      <c r="A913" s="128"/>
      <c r="B913" s="128"/>
      <c r="C913" s="79"/>
      <c r="D913" s="79"/>
      <c r="E913" s="128"/>
      <c r="F913" s="129"/>
      <c r="G913" s="128"/>
      <c r="H913" s="129"/>
      <c r="I913" s="127"/>
      <c r="J913" s="127"/>
      <c r="K913" s="128"/>
      <c r="L913" s="152"/>
      <c r="M913" s="153"/>
      <c r="N913" s="131"/>
      <c r="O913" s="80"/>
      <c r="P913" s="131"/>
      <c r="Q913" s="130"/>
      <c r="R913" s="130"/>
      <c r="S913" s="130"/>
      <c r="T913" s="130"/>
      <c r="U913" s="130"/>
      <c r="V913" s="131"/>
      <c r="W913" s="127"/>
      <c r="X913" s="127"/>
      <c r="Y913" s="127"/>
      <c r="Z913" s="127"/>
      <c r="AA913" s="127"/>
      <c r="AB913" s="127"/>
      <c r="AC913" s="127"/>
      <c r="AD913" s="127"/>
      <c r="AE913" s="126"/>
      <c r="AF913" s="10"/>
      <c r="AG913" s="124"/>
      <c r="AH913" s="124"/>
      <c r="AI913" s="124"/>
      <c r="AJ913" s="124"/>
      <c r="AO913" s="124"/>
      <c r="BR913" s="124"/>
      <c r="BS913" s="125"/>
      <c r="BT913" s="125"/>
      <c r="BX913" s="124"/>
      <c r="BY913" s="125"/>
      <c r="BZ913" s="125"/>
      <c r="CO913" s="136"/>
      <c r="CP913" s="137"/>
    </row>
    <row r="914" spans="1:94" s="123" customFormat="1" x14ac:dyDescent="0.25">
      <c r="A914" s="128"/>
      <c r="B914" s="128"/>
      <c r="C914" s="79"/>
      <c r="D914" s="79"/>
      <c r="E914" s="128"/>
      <c r="F914" s="129"/>
      <c r="G914" s="128"/>
      <c r="H914" s="129"/>
      <c r="I914" s="127"/>
      <c r="J914" s="127"/>
      <c r="K914" s="128"/>
      <c r="L914" s="152"/>
      <c r="M914" s="153"/>
      <c r="N914" s="131"/>
      <c r="O914" s="80"/>
      <c r="P914" s="131"/>
      <c r="Q914" s="130"/>
      <c r="R914" s="130"/>
      <c r="S914" s="130"/>
      <c r="T914" s="130"/>
      <c r="U914" s="130"/>
      <c r="V914" s="131"/>
      <c r="W914" s="127"/>
      <c r="X914" s="127"/>
      <c r="Y914" s="127"/>
      <c r="Z914" s="127"/>
      <c r="AA914" s="127"/>
      <c r="AB914" s="127"/>
      <c r="AC914" s="127"/>
      <c r="AD914" s="127"/>
      <c r="AE914" s="126"/>
      <c r="AF914" s="10"/>
      <c r="AG914" s="124"/>
      <c r="AH914" s="124"/>
      <c r="AI914" s="124"/>
      <c r="AJ914" s="124"/>
      <c r="AO914" s="124"/>
      <c r="BR914" s="124"/>
      <c r="BS914" s="125"/>
      <c r="BT914" s="125"/>
      <c r="BX914" s="124"/>
      <c r="BY914" s="125"/>
      <c r="BZ914" s="125"/>
      <c r="CO914" s="136"/>
      <c r="CP914" s="137"/>
    </row>
    <row r="915" spans="1:94" s="123" customFormat="1" x14ac:dyDescent="0.25">
      <c r="A915" s="128"/>
      <c r="B915" s="128"/>
      <c r="C915" s="79"/>
      <c r="D915" s="79"/>
      <c r="E915" s="128"/>
      <c r="F915" s="129"/>
      <c r="G915" s="128"/>
      <c r="H915" s="129"/>
      <c r="I915" s="127"/>
      <c r="J915" s="127"/>
      <c r="K915" s="128"/>
      <c r="L915" s="152"/>
      <c r="M915" s="153"/>
      <c r="N915" s="131"/>
      <c r="O915" s="80"/>
      <c r="P915" s="131"/>
      <c r="Q915" s="130"/>
      <c r="R915" s="130"/>
      <c r="S915" s="130"/>
      <c r="T915" s="130"/>
      <c r="U915" s="130"/>
      <c r="V915" s="131"/>
      <c r="W915" s="127"/>
      <c r="X915" s="127"/>
      <c r="Y915" s="127"/>
      <c r="Z915" s="127"/>
      <c r="AA915" s="127"/>
      <c r="AB915" s="127"/>
      <c r="AC915" s="127"/>
      <c r="AD915" s="127"/>
      <c r="AE915" s="126"/>
      <c r="AF915" s="10"/>
      <c r="AG915" s="124"/>
      <c r="AH915" s="124"/>
      <c r="AI915" s="124"/>
      <c r="AJ915" s="124"/>
      <c r="AO915" s="124"/>
      <c r="BR915" s="124"/>
      <c r="BS915" s="125"/>
      <c r="BT915" s="125"/>
      <c r="BX915" s="124"/>
      <c r="BY915" s="125"/>
      <c r="BZ915" s="125"/>
      <c r="CO915" s="136"/>
      <c r="CP915" s="137"/>
    </row>
    <row r="916" spans="1:94" s="123" customFormat="1" x14ac:dyDescent="0.25">
      <c r="A916" s="128"/>
      <c r="B916" s="128"/>
      <c r="C916" s="79"/>
      <c r="D916" s="79"/>
      <c r="E916" s="128"/>
      <c r="F916" s="129"/>
      <c r="G916" s="128"/>
      <c r="H916" s="129"/>
      <c r="I916" s="127"/>
      <c r="J916" s="127"/>
      <c r="K916" s="128"/>
      <c r="L916" s="152"/>
      <c r="M916" s="153"/>
      <c r="N916" s="131"/>
      <c r="O916" s="80"/>
      <c r="P916" s="131"/>
      <c r="Q916" s="130"/>
      <c r="R916" s="130"/>
      <c r="S916" s="130"/>
      <c r="T916" s="130"/>
      <c r="U916" s="130"/>
      <c r="V916" s="131"/>
      <c r="W916" s="127"/>
      <c r="X916" s="127"/>
      <c r="Y916" s="127"/>
      <c r="Z916" s="127"/>
      <c r="AA916" s="127"/>
      <c r="AB916" s="127"/>
      <c r="AC916" s="127"/>
      <c r="AD916" s="127"/>
      <c r="AE916" s="126"/>
      <c r="AF916" s="10"/>
      <c r="AG916" s="124"/>
      <c r="AH916" s="124"/>
      <c r="AI916" s="124"/>
      <c r="AJ916" s="124"/>
      <c r="AO916" s="124"/>
      <c r="BR916" s="124"/>
      <c r="BS916" s="125"/>
      <c r="BT916" s="125"/>
      <c r="BX916" s="124"/>
      <c r="BY916" s="125"/>
      <c r="BZ916" s="125"/>
      <c r="CO916" s="136"/>
      <c r="CP916" s="137"/>
    </row>
    <row r="917" spans="1:94" s="123" customFormat="1" x14ac:dyDescent="0.25">
      <c r="A917" s="128"/>
      <c r="B917" s="128"/>
      <c r="C917" s="79"/>
      <c r="D917" s="79"/>
      <c r="E917" s="128"/>
      <c r="F917" s="129"/>
      <c r="G917" s="128"/>
      <c r="H917" s="129"/>
      <c r="I917" s="127"/>
      <c r="J917" s="127"/>
      <c r="K917" s="128"/>
      <c r="L917" s="152"/>
      <c r="M917" s="153"/>
      <c r="N917" s="131"/>
      <c r="O917" s="80"/>
      <c r="P917" s="131"/>
      <c r="Q917" s="130"/>
      <c r="R917" s="130"/>
      <c r="S917" s="130"/>
      <c r="T917" s="130"/>
      <c r="U917" s="130"/>
      <c r="V917" s="131"/>
      <c r="W917" s="127"/>
      <c r="X917" s="127"/>
      <c r="Y917" s="127"/>
      <c r="Z917" s="127"/>
      <c r="AA917" s="127"/>
      <c r="AB917" s="127"/>
      <c r="AC917" s="127"/>
      <c r="AD917" s="127"/>
      <c r="AE917" s="126"/>
      <c r="AF917" s="10"/>
      <c r="AG917" s="124"/>
      <c r="AH917" s="124"/>
      <c r="AI917" s="124"/>
      <c r="AJ917" s="124"/>
      <c r="AO917" s="124"/>
      <c r="BR917" s="124"/>
      <c r="BS917" s="125"/>
      <c r="BT917" s="125"/>
      <c r="BX917" s="124"/>
      <c r="BY917" s="125"/>
      <c r="BZ917" s="125"/>
      <c r="CO917" s="136"/>
      <c r="CP917" s="137"/>
    </row>
    <row r="918" spans="1:94" s="123" customFormat="1" x14ac:dyDescent="0.25">
      <c r="A918" s="128"/>
      <c r="B918" s="128"/>
      <c r="C918" s="79"/>
      <c r="D918" s="79"/>
      <c r="E918" s="128"/>
      <c r="F918" s="129"/>
      <c r="G918" s="128"/>
      <c r="H918" s="129"/>
      <c r="I918" s="127"/>
      <c r="J918" s="127"/>
      <c r="K918" s="128"/>
      <c r="L918" s="152"/>
      <c r="M918" s="153"/>
      <c r="N918" s="131"/>
      <c r="O918" s="80"/>
      <c r="P918" s="131"/>
      <c r="Q918" s="130"/>
      <c r="R918" s="130"/>
      <c r="S918" s="130"/>
      <c r="T918" s="130"/>
      <c r="U918" s="130"/>
      <c r="V918" s="131"/>
      <c r="W918" s="127"/>
      <c r="X918" s="127"/>
      <c r="Y918" s="127"/>
      <c r="Z918" s="127"/>
      <c r="AA918" s="127"/>
      <c r="AB918" s="127"/>
      <c r="AC918" s="127"/>
      <c r="AD918" s="127"/>
      <c r="AE918" s="126"/>
      <c r="AF918" s="10"/>
      <c r="AG918" s="124"/>
      <c r="AH918" s="124"/>
      <c r="AI918" s="124"/>
      <c r="AJ918" s="124"/>
      <c r="AO918" s="124"/>
      <c r="BR918" s="124"/>
      <c r="BS918" s="125"/>
      <c r="BT918" s="125"/>
      <c r="BX918" s="124"/>
      <c r="BY918" s="125"/>
      <c r="BZ918" s="125"/>
      <c r="CO918" s="136"/>
      <c r="CP918" s="137"/>
    </row>
    <row r="919" spans="1:94" s="123" customFormat="1" x14ac:dyDescent="0.25">
      <c r="A919" s="128"/>
      <c r="B919" s="128"/>
      <c r="C919" s="79"/>
      <c r="D919" s="79"/>
      <c r="E919" s="128"/>
      <c r="F919" s="129"/>
      <c r="G919" s="128"/>
      <c r="H919" s="129"/>
      <c r="I919" s="127"/>
      <c r="J919" s="127"/>
      <c r="K919" s="128"/>
      <c r="L919" s="152"/>
      <c r="M919" s="153"/>
      <c r="N919" s="131"/>
      <c r="O919" s="80"/>
      <c r="P919" s="131"/>
      <c r="Q919" s="130"/>
      <c r="R919" s="130"/>
      <c r="S919" s="130"/>
      <c r="T919" s="130"/>
      <c r="U919" s="130"/>
      <c r="V919" s="131"/>
      <c r="W919" s="127"/>
      <c r="X919" s="127"/>
      <c r="Y919" s="127"/>
      <c r="Z919" s="127"/>
      <c r="AA919" s="127"/>
      <c r="AB919" s="127"/>
      <c r="AC919" s="127"/>
      <c r="AD919" s="127"/>
      <c r="AE919" s="126"/>
      <c r="AF919" s="10"/>
      <c r="AG919" s="124"/>
      <c r="AH919" s="124"/>
      <c r="AI919" s="124"/>
      <c r="AJ919" s="124"/>
      <c r="AO919" s="124"/>
      <c r="BR919" s="124"/>
      <c r="BS919" s="125"/>
      <c r="BT919" s="125"/>
      <c r="BX919" s="124"/>
      <c r="BY919" s="125"/>
      <c r="BZ919" s="125"/>
      <c r="CO919" s="136"/>
      <c r="CP919" s="137"/>
    </row>
    <row r="920" spans="1:94" s="123" customFormat="1" x14ac:dyDescent="0.25">
      <c r="A920" s="128"/>
      <c r="B920" s="128"/>
      <c r="C920" s="79"/>
      <c r="D920" s="79"/>
      <c r="E920" s="128"/>
      <c r="F920" s="129"/>
      <c r="G920" s="128"/>
      <c r="H920" s="129"/>
      <c r="I920" s="127"/>
      <c r="J920" s="127"/>
      <c r="K920" s="128"/>
      <c r="L920" s="152"/>
      <c r="M920" s="153"/>
      <c r="N920" s="131"/>
      <c r="O920" s="80"/>
      <c r="P920" s="131"/>
      <c r="Q920" s="130"/>
      <c r="R920" s="130"/>
      <c r="S920" s="130"/>
      <c r="T920" s="130"/>
      <c r="U920" s="130"/>
      <c r="V920" s="131"/>
      <c r="W920" s="127"/>
      <c r="X920" s="127"/>
      <c r="Y920" s="127"/>
      <c r="Z920" s="127"/>
      <c r="AA920" s="127"/>
      <c r="AB920" s="127"/>
      <c r="AC920" s="127"/>
      <c r="AD920" s="127"/>
      <c r="AE920" s="126"/>
      <c r="AF920" s="10"/>
      <c r="AG920" s="124"/>
      <c r="AH920" s="124"/>
      <c r="AI920" s="124"/>
      <c r="AJ920" s="124"/>
      <c r="AO920" s="124"/>
      <c r="BR920" s="124"/>
      <c r="BS920" s="125"/>
      <c r="BT920" s="125"/>
      <c r="BX920" s="124"/>
      <c r="BY920" s="125"/>
      <c r="BZ920" s="125"/>
      <c r="CO920" s="136"/>
      <c r="CP920" s="137"/>
    </row>
    <row r="921" spans="1:94" s="123" customFormat="1" x14ac:dyDescent="0.25">
      <c r="A921" s="128"/>
      <c r="B921" s="128"/>
      <c r="C921" s="79"/>
      <c r="D921" s="79"/>
      <c r="E921" s="128"/>
      <c r="F921" s="129"/>
      <c r="G921" s="128"/>
      <c r="H921" s="129"/>
      <c r="I921" s="127"/>
      <c r="J921" s="127"/>
      <c r="K921" s="128"/>
      <c r="L921" s="152"/>
      <c r="M921" s="153"/>
      <c r="N921" s="131"/>
      <c r="O921" s="80"/>
      <c r="P921" s="131"/>
      <c r="Q921" s="130"/>
      <c r="R921" s="130"/>
      <c r="S921" s="130"/>
      <c r="T921" s="130"/>
      <c r="U921" s="130"/>
      <c r="V921" s="131"/>
      <c r="W921" s="127"/>
      <c r="X921" s="127"/>
      <c r="Y921" s="127"/>
      <c r="Z921" s="127"/>
      <c r="AA921" s="127"/>
      <c r="AB921" s="127"/>
      <c r="AC921" s="127"/>
      <c r="AD921" s="127"/>
      <c r="AE921" s="126"/>
      <c r="AF921" s="10"/>
      <c r="AG921" s="124"/>
      <c r="AH921" s="124"/>
      <c r="AI921" s="124"/>
      <c r="AJ921" s="124"/>
      <c r="AO921" s="124"/>
      <c r="BR921" s="124"/>
      <c r="BS921" s="125"/>
      <c r="BT921" s="125"/>
      <c r="BX921" s="124"/>
      <c r="BY921" s="125"/>
      <c r="BZ921" s="125"/>
      <c r="CO921" s="136"/>
      <c r="CP921" s="137"/>
    </row>
    <row r="922" spans="1:94" s="123" customFormat="1" x14ac:dyDescent="0.25">
      <c r="A922" s="128"/>
      <c r="B922" s="128"/>
      <c r="C922" s="79"/>
      <c r="D922" s="79"/>
      <c r="E922" s="128"/>
      <c r="F922" s="129"/>
      <c r="G922" s="128"/>
      <c r="H922" s="129"/>
      <c r="I922" s="127"/>
      <c r="J922" s="127"/>
      <c r="K922" s="128"/>
      <c r="L922" s="152"/>
      <c r="M922" s="153"/>
      <c r="N922" s="131"/>
      <c r="O922" s="80"/>
      <c r="P922" s="131"/>
      <c r="Q922" s="130"/>
      <c r="R922" s="130"/>
      <c r="S922" s="130"/>
      <c r="T922" s="130"/>
      <c r="U922" s="130"/>
      <c r="V922" s="131"/>
      <c r="W922" s="127"/>
      <c r="X922" s="127"/>
      <c r="Y922" s="127"/>
      <c r="Z922" s="127"/>
      <c r="AA922" s="127"/>
      <c r="AB922" s="127"/>
      <c r="AC922" s="127"/>
      <c r="AD922" s="127"/>
      <c r="AE922" s="126"/>
      <c r="AF922" s="10"/>
      <c r="AG922" s="124"/>
      <c r="AH922" s="124"/>
      <c r="AI922" s="124"/>
      <c r="AJ922" s="124"/>
      <c r="AO922" s="124"/>
      <c r="BR922" s="124"/>
      <c r="BS922" s="125"/>
      <c r="BT922" s="125"/>
      <c r="BX922" s="124"/>
      <c r="BY922" s="125"/>
      <c r="BZ922" s="125"/>
      <c r="CO922" s="136"/>
      <c r="CP922" s="137"/>
    </row>
    <row r="923" spans="1:94" s="123" customFormat="1" x14ac:dyDescent="0.25">
      <c r="A923" s="128"/>
      <c r="B923" s="128"/>
      <c r="C923" s="79"/>
      <c r="D923" s="79"/>
      <c r="E923" s="128"/>
      <c r="F923" s="129"/>
      <c r="G923" s="128"/>
      <c r="H923" s="129"/>
      <c r="I923" s="127"/>
      <c r="J923" s="127"/>
      <c r="K923" s="128"/>
      <c r="L923" s="152"/>
      <c r="M923" s="153"/>
      <c r="N923" s="131"/>
      <c r="O923" s="80"/>
      <c r="P923" s="131"/>
      <c r="Q923" s="130"/>
      <c r="R923" s="130"/>
      <c r="S923" s="130"/>
      <c r="T923" s="130"/>
      <c r="U923" s="130"/>
      <c r="V923" s="131"/>
      <c r="W923" s="127"/>
      <c r="X923" s="127"/>
      <c r="Y923" s="127"/>
      <c r="Z923" s="127"/>
      <c r="AA923" s="127"/>
      <c r="AB923" s="127"/>
      <c r="AC923" s="127"/>
      <c r="AD923" s="127"/>
      <c r="AE923" s="126"/>
      <c r="AF923" s="10"/>
      <c r="AG923" s="124"/>
      <c r="AH923" s="124"/>
      <c r="AI923" s="124"/>
      <c r="AJ923" s="124"/>
      <c r="AO923" s="124"/>
      <c r="BR923" s="124"/>
      <c r="BS923" s="125"/>
      <c r="BT923" s="125"/>
      <c r="BX923" s="124"/>
      <c r="BY923" s="125"/>
      <c r="BZ923" s="125"/>
      <c r="CO923" s="136"/>
      <c r="CP923" s="137"/>
    </row>
    <row r="924" spans="1:94" s="123" customFormat="1" x14ac:dyDescent="0.25">
      <c r="A924" s="128"/>
      <c r="B924" s="128"/>
      <c r="C924" s="79"/>
      <c r="D924" s="79"/>
      <c r="E924" s="128"/>
      <c r="F924" s="129"/>
      <c r="G924" s="128"/>
      <c r="H924" s="129"/>
      <c r="I924" s="127"/>
      <c r="J924" s="127"/>
      <c r="K924" s="128"/>
      <c r="L924" s="152"/>
      <c r="M924" s="153"/>
      <c r="N924" s="131"/>
      <c r="O924" s="80"/>
      <c r="P924" s="131"/>
      <c r="Q924" s="130"/>
      <c r="R924" s="130"/>
      <c r="S924" s="130"/>
      <c r="T924" s="130"/>
      <c r="U924" s="130"/>
      <c r="V924" s="131"/>
      <c r="W924" s="127"/>
      <c r="X924" s="127"/>
      <c r="Y924" s="127"/>
      <c r="Z924" s="127"/>
      <c r="AA924" s="127"/>
      <c r="AB924" s="127"/>
      <c r="AC924" s="127"/>
      <c r="AD924" s="127"/>
      <c r="AE924" s="126"/>
      <c r="AF924" s="10"/>
      <c r="AG924" s="124"/>
      <c r="AH924" s="124"/>
      <c r="AI924" s="124"/>
      <c r="AJ924" s="124"/>
      <c r="AO924" s="124"/>
      <c r="BR924" s="124"/>
      <c r="BS924" s="125"/>
      <c r="BT924" s="125"/>
      <c r="BX924" s="124"/>
      <c r="BY924" s="125"/>
      <c r="BZ924" s="125"/>
      <c r="CO924" s="136"/>
      <c r="CP924" s="137"/>
    </row>
    <row r="925" spans="1:94" s="123" customFormat="1" x14ac:dyDescent="0.25">
      <c r="A925" s="128"/>
      <c r="B925" s="128"/>
      <c r="C925" s="79"/>
      <c r="D925" s="79"/>
      <c r="E925" s="128"/>
      <c r="F925" s="129"/>
      <c r="G925" s="128"/>
      <c r="H925" s="129"/>
      <c r="I925" s="127"/>
      <c r="J925" s="127"/>
      <c r="K925" s="128"/>
      <c r="L925" s="152"/>
      <c r="M925" s="153"/>
      <c r="N925" s="131"/>
      <c r="O925" s="80"/>
      <c r="P925" s="131"/>
      <c r="Q925" s="130"/>
      <c r="R925" s="130"/>
      <c r="S925" s="130"/>
      <c r="T925" s="130"/>
      <c r="U925" s="130"/>
      <c r="V925" s="131"/>
      <c r="W925" s="127"/>
      <c r="X925" s="127"/>
      <c r="Y925" s="127"/>
      <c r="Z925" s="127"/>
      <c r="AA925" s="127"/>
      <c r="AB925" s="127"/>
      <c r="AC925" s="127"/>
      <c r="AD925" s="127"/>
      <c r="AE925" s="126"/>
      <c r="AF925" s="10"/>
      <c r="AG925" s="124"/>
      <c r="AH925" s="124"/>
      <c r="AI925" s="124"/>
      <c r="AJ925" s="124"/>
      <c r="AO925" s="124"/>
      <c r="BR925" s="124"/>
      <c r="BS925" s="125"/>
      <c r="BT925" s="125"/>
      <c r="BX925" s="124"/>
      <c r="BY925" s="125"/>
      <c r="BZ925" s="125"/>
      <c r="CO925" s="136"/>
      <c r="CP925" s="137"/>
    </row>
    <row r="926" spans="1:94" s="123" customFormat="1" x14ac:dyDescent="0.25">
      <c r="A926" s="128"/>
      <c r="B926" s="128"/>
      <c r="C926" s="79"/>
      <c r="D926" s="79"/>
      <c r="E926" s="128"/>
      <c r="F926" s="129"/>
      <c r="G926" s="128"/>
      <c r="H926" s="129"/>
      <c r="I926" s="127"/>
      <c r="J926" s="127"/>
      <c r="K926" s="128"/>
      <c r="L926" s="152"/>
      <c r="M926" s="153"/>
      <c r="N926" s="131"/>
      <c r="O926" s="80"/>
      <c r="P926" s="131"/>
      <c r="Q926" s="130"/>
      <c r="R926" s="130"/>
      <c r="S926" s="130"/>
      <c r="T926" s="130"/>
      <c r="U926" s="130"/>
      <c r="V926" s="131"/>
      <c r="W926" s="127"/>
      <c r="X926" s="127"/>
      <c r="Y926" s="127"/>
      <c r="Z926" s="127"/>
      <c r="AA926" s="127"/>
      <c r="AB926" s="127"/>
      <c r="AC926" s="127"/>
      <c r="AD926" s="127"/>
      <c r="AE926" s="126"/>
      <c r="AF926" s="10"/>
      <c r="AG926" s="124"/>
      <c r="AH926" s="124"/>
      <c r="AI926" s="124"/>
      <c r="AJ926" s="124"/>
      <c r="AO926" s="124"/>
      <c r="BR926" s="124"/>
      <c r="BS926" s="125"/>
      <c r="BT926" s="125"/>
      <c r="BX926" s="124"/>
      <c r="BY926" s="125"/>
      <c r="BZ926" s="125"/>
      <c r="CO926" s="136"/>
      <c r="CP926" s="137"/>
    </row>
    <row r="927" spans="1:94" s="123" customFormat="1" x14ac:dyDescent="0.25">
      <c r="A927" s="128"/>
      <c r="B927" s="128"/>
      <c r="C927" s="79"/>
      <c r="D927" s="79"/>
      <c r="E927" s="128"/>
      <c r="F927" s="129"/>
      <c r="G927" s="128"/>
      <c r="H927" s="129"/>
      <c r="I927" s="127"/>
      <c r="J927" s="127"/>
      <c r="K927" s="128"/>
      <c r="L927" s="152"/>
      <c r="M927" s="153"/>
      <c r="N927" s="131"/>
      <c r="O927" s="80"/>
      <c r="P927" s="131"/>
      <c r="Q927" s="130"/>
      <c r="R927" s="130"/>
      <c r="S927" s="130"/>
      <c r="T927" s="130"/>
      <c r="U927" s="130"/>
      <c r="V927" s="131"/>
      <c r="W927" s="127"/>
      <c r="X927" s="127"/>
      <c r="Y927" s="127"/>
      <c r="Z927" s="127"/>
      <c r="AA927" s="127"/>
      <c r="AB927" s="127"/>
      <c r="AC927" s="127"/>
      <c r="AD927" s="127"/>
      <c r="AE927" s="126"/>
      <c r="AF927" s="10"/>
      <c r="AG927" s="124"/>
      <c r="AH927" s="124"/>
      <c r="AI927" s="124"/>
      <c r="AJ927" s="124"/>
      <c r="AO927" s="124"/>
      <c r="BR927" s="124"/>
      <c r="BS927" s="125"/>
      <c r="BT927" s="125"/>
      <c r="BX927" s="124"/>
      <c r="BY927" s="125"/>
      <c r="BZ927" s="125"/>
      <c r="CO927" s="136"/>
      <c r="CP927" s="137"/>
    </row>
    <row r="928" spans="1:94" s="123" customFormat="1" x14ac:dyDescent="0.25">
      <c r="A928" s="128"/>
      <c r="B928" s="128"/>
      <c r="C928" s="79"/>
      <c r="D928" s="79"/>
      <c r="E928" s="128"/>
      <c r="F928" s="129"/>
      <c r="G928" s="128"/>
      <c r="H928" s="129"/>
      <c r="I928" s="127"/>
      <c r="J928" s="127"/>
      <c r="K928" s="128"/>
      <c r="L928" s="152"/>
      <c r="M928" s="153"/>
      <c r="N928" s="131"/>
      <c r="O928" s="80"/>
      <c r="P928" s="131"/>
      <c r="Q928" s="130"/>
      <c r="R928" s="130"/>
      <c r="S928" s="130"/>
      <c r="T928" s="130"/>
      <c r="U928" s="130"/>
      <c r="V928" s="131"/>
      <c r="W928" s="127"/>
      <c r="X928" s="127"/>
      <c r="Y928" s="127"/>
      <c r="Z928" s="127"/>
      <c r="AA928" s="127"/>
      <c r="AB928" s="127"/>
      <c r="AC928" s="127"/>
      <c r="AD928" s="127"/>
      <c r="AE928" s="126"/>
      <c r="AF928" s="10"/>
      <c r="AG928" s="124"/>
      <c r="AH928" s="124"/>
      <c r="AI928" s="124"/>
      <c r="AJ928" s="124"/>
      <c r="AO928" s="124"/>
      <c r="BR928" s="124"/>
      <c r="BS928" s="125"/>
      <c r="BT928" s="125"/>
      <c r="BX928" s="124"/>
      <c r="BY928" s="125"/>
      <c r="BZ928" s="125"/>
      <c r="CO928" s="136"/>
      <c r="CP928" s="137"/>
    </row>
    <row r="929" spans="1:94" s="123" customFormat="1" x14ac:dyDescent="0.25">
      <c r="A929" s="128"/>
      <c r="B929" s="128"/>
      <c r="C929" s="79"/>
      <c r="D929" s="79"/>
      <c r="E929" s="128"/>
      <c r="F929" s="129"/>
      <c r="G929" s="128"/>
      <c r="H929" s="129"/>
      <c r="I929" s="127"/>
      <c r="J929" s="127"/>
      <c r="K929" s="128"/>
      <c r="L929" s="152"/>
      <c r="M929" s="153"/>
      <c r="N929" s="131"/>
      <c r="O929" s="80"/>
      <c r="P929" s="131"/>
      <c r="Q929" s="130"/>
      <c r="R929" s="130"/>
      <c r="S929" s="130"/>
      <c r="T929" s="130"/>
      <c r="U929" s="130"/>
      <c r="V929" s="131"/>
      <c r="W929" s="127"/>
      <c r="X929" s="127"/>
      <c r="Y929" s="127"/>
      <c r="Z929" s="127"/>
      <c r="AA929" s="127"/>
      <c r="AB929" s="127"/>
      <c r="AC929" s="127"/>
      <c r="AD929" s="127"/>
      <c r="AE929" s="126"/>
      <c r="AF929" s="10"/>
      <c r="AG929" s="124"/>
      <c r="AH929" s="124"/>
      <c r="AI929" s="124"/>
      <c r="AJ929" s="124"/>
      <c r="AO929" s="124"/>
      <c r="BR929" s="124"/>
      <c r="BS929" s="125"/>
      <c r="BT929" s="125"/>
      <c r="BX929" s="124"/>
      <c r="BY929" s="125"/>
      <c r="BZ929" s="125"/>
      <c r="CO929" s="136"/>
      <c r="CP929" s="137"/>
    </row>
    <row r="930" spans="1:94" s="123" customFormat="1" x14ac:dyDescent="0.25">
      <c r="A930" s="128"/>
      <c r="B930" s="128"/>
      <c r="C930" s="79"/>
      <c r="D930" s="79"/>
      <c r="E930" s="128"/>
      <c r="F930" s="129"/>
      <c r="G930" s="128"/>
      <c r="H930" s="129"/>
      <c r="I930" s="127"/>
      <c r="J930" s="127"/>
      <c r="K930" s="128"/>
      <c r="L930" s="152"/>
      <c r="M930" s="153"/>
      <c r="N930" s="131"/>
      <c r="O930" s="80"/>
      <c r="P930" s="131"/>
      <c r="Q930" s="130"/>
      <c r="R930" s="130"/>
      <c r="S930" s="130"/>
      <c r="T930" s="130"/>
      <c r="U930" s="130"/>
      <c r="V930" s="131"/>
      <c r="W930" s="127"/>
      <c r="X930" s="127"/>
      <c r="Y930" s="127"/>
      <c r="Z930" s="127"/>
      <c r="AA930" s="127"/>
      <c r="AB930" s="127"/>
      <c r="AC930" s="127"/>
      <c r="AD930" s="127"/>
      <c r="AE930" s="126"/>
      <c r="AF930" s="10"/>
      <c r="AG930" s="124"/>
      <c r="AH930" s="124"/>
      <c r="AI930" s="124"/>
      <c r="AJ930" s="124"/>
      <c r="AO930" s="124"/>
      <c r="BR930" s="124"/>
      <c r="BS930" s="125"/>
      <c r="BT930" s="125"/>
      <c r="BX930" s="124"/>
      <c r="BY930" s="125"/>
      <c r="BZ930" s="125"/>
      <c r="CO930" s="136"/>
      <c r="CP930" s="137"/>
    </row>
    <row r="931" spans="1:94" s="123" customFormat="1" x14ac:dyDescent="0.25">
      <c r="A931" s="128"/>
      <c r="B931" s="128"/>
      <c r="C931" s="79"/>
      <c r="D931" s="79"/>
      <c r="E931" s="128"/>
      <c r="F931" s="129"/>
      <c r="G931" s="128"/>
      <c r="H931" s="129"/>
      <c r="I931" s="127"/>
      <c r="J931" s="127"/>
      <c r="K931" s="128"/>
      <c r="L931" s="152"/>
      <c r="M931" s="153"/>
      <c r="N931" s="131"/>
      <c r="O931" s="80"/>
      <c r="P931" s="131"/>
      <c r="Q931" s="130"/>
      <c r="R931" s="130"/>
      <c r="S931" s="130"/>
      <c r="T931" s="130"/>
      <c r="U931" s="130"/>
      <c r="V931" s="131"/>
      <c r="W931" s="127"/>
      <c r="X931" s="127"/>
      <c r="Y931" s="127"/>
      <c r="Z931" s="127"/>
      <c r="AA931" s="127"/>
      <c r="AB931" s="127"/>
      <c r="AC931" s="127"/>
      <c r="AD931" s="127"/>
      <c r="AE931" s="126"/>
      <c r="AF931" s="10"/>
      <c r="AG931" s="124"/>
      <c r="AH931" s="124"/>
      <c r="AI931" s="124"/>
      <c r="AJ931" s="124"/>
      <c r="AO931" s="124"/>
      <c r="BR931" s="124"/>
      <c r="BS931" s="125"/>
      <c r="BT931" s="125"/>
      <c r="BX931" s="124"/>
      <c r="BY931" s="125"/>
      <c r="BZ931" s="125"/>
      <c r="CO931" s="136"/>
      <c r="CP931" s="137"/>
    </row>
    <row r="932" spans="1:94" s="123" customFormat="1" x14ac:dyDescent="0.25">
      <c r="A932" s="128"/>
      <c r="B932" s="128"/>
      <c r="C932" s="79"/>
      <c r="D932" s="79"/>
      <c r="E932" s="128"/>
      <c r="F932" s="129"/>
      <c r="G932" s="128"/>
      <c r="H932" s="129"/>
      <c r="I932" s="127"/>
      <c r="J932" s="127"/>
      <c r="K932" s="128"/>
      <c r="L932" s="152"/>
      <c r="M932" s="153"/>
      <c r="N932" s="131"/>
      <c r="O932" s="80"/>
      <c r="P932" s="131"/>
      <c r="Q932" s="130"/>
      <c r="R932" s="130"/>
      <c r="S932" s="130"/>
      <c r="T932" s="130"/>
      <c r="U932" s="130"/>
      <c r="V932" s="131"/>
      <c r="W932" s="127"/>
      <c r="X932" s="127"/>
      <c r="Y932" s="127"/>
      <c r="Z932" s="127"/>
      <c r="AA932" s="127"/>
      <c r="AB932" s="127"/>
      <c r="AC932" s="127"/>
      <c r="AD932" s="127"/>
      <c r="AE932" s="126"/>
      <c r="AF932" s="10"/>
      <c r="AG932" s="124"/>
      <c r="AH932" s="124"/>
      <c r="AI932" s="124"/>
      <c r="AJ932" s="124"/>
      <c r="AO932" s="124"/>
      <c r="BR932" s="124"/>
      <c r="BS932" s="125"/>
      <c r="BT932" s="125"/>
      <c r="BX932" s="124"/>
      <c r="BY932" s="125"/>
      <c r="BZ932" s="125"/>
      <c r="CO932" s="136"/>
      <c r="CP932" s="137"/>
    </row>
    <row r="933" spans="1:94" s="123" customFormat="1" x14ac:dyDescent="0.25">
      <c r="A933" s="128"/>
      <c r="B933" s="128"/>
      <c r="C933" s="79"/>
      <c r="D933" s="79"/>
      <c r="E933" s="128"/>
      <c r="F933" s="129"/>
      <c r="G933" s="128"/>
      <c r="H933" s="129"/>
      <c r="I933" s="127"/>
      <c r="J933" s="127"/>
      <c r="K933" s="128"/>
      <c r="L933" s="152"/>
      <c r="M933" s="153"/>
      <c r="N933" s="131"/>
      <c r="O933" s="80"/>
      <c r="P933" s="131"/>
      <c r="Q933" s="130"/>
      <c r="R933" s="130"/>
      <c r="S933" s="130"/>
      <c r="T933" s="130"/>
      <c r="U933" s="130"/>
      <c r="V933" s="131"/>
      <c r="W933" s="127"/>
      <c r="X933" s="127"/>
      <c r="Y933" s="127"/>
      <c r="Z933" s="127"/>
      <c r="AA933" s="127"/>
      <c r="AB933" s="127"/>
      <c r="AC933" s="127"/>
      <c r="AD933" s="127"/>
      <c r="AE933" s="126"/>
      <c r="AF933" s="10"/>
      <c r="AG933" s="124"/>
      <c r="AH933" s="124"/>
      <c r="AI933" s="124"/>
      <c r="AJ933" s="124"/>
      <c r="AO933" s="124"/>
      <c r="BR933" s="124"/>
      <c r="BS933" s="125"/>
      <c r="BT933" s="125"/>
      <c r="BX933" s="124"/>
      <c r="BY933" s="125"/>
      <c r="BZ933" s="125"/>
      <c r="CO933" s="136"/>
      <c r="CP933" s="137"/>
    </row>
    <row r="934" spans="1:94" s="123" customFormat="1" x14ac:dyDescent="0.25">
      <c r="A934" s="128"/>
      <c r="B934" s="128"/>
      <c r="C934" s="79"/>
      <c r="D934" s="79"/>
      <c r="E934" s="128"/>
      <c r="F934" s="129"/>
      <c r="G934" s="128"/>
      <c r="H934" s="129"/>
      <c r="I934" s="127"/>
      <c r="J934" s="127"/>
      <c r="K934" s="128"/>
      <c r="L934" s="152"/>
      <c r="M934" s="153"/>
      <c r="N934" s="131"/>
      <c r="O934" s="80"/>
      <c r="P934" s="131"/>
      <c r="Q934" s="130"/>
      <c r="R934" s="130"/>
      <c r="S934" s="130"/>
      <c r="T934" s="130"/>
      <c r="U934" s="130"/>
      <c r="V934" s="131"/>
      <c r="W934" s="127"/>
      <c r="X934" s="127"/>
      <c r="Y934" s="127"/>
      <c r="Z934" s="127"/>
      <c r="AA934" s="127"/>
      <c r="AB934" s="127"/>
      <c r="AC934" s="127"/>
      <c r="AD934" s="127"/>
      <c r="AE934" s="126"/>
      <c r="AF934" s="10"/>
      <c r="AG934" s="124"/>
      <c r="AH934" s="124"/>
      <c r="AI934" s="124"/>
      <c r="AJ934" s="124"/>
      <c r="AO934" s="124"/>
      <c r="BR934" s="124"/>
      <c r="BS934" s="125"/>
      <c r="BT934" s="125"/>
      <c r="BX934" s="124"/>
      <c r="BY934" s="125"/>
      <c r="BZ934" s="125"/>
      <c r="CO934" s="136"/>
      <c r="CP934" s="137"/>
    </row>
    <row r="935" spans="1:94" s="123" customFormat="1" x14ac:dyDescent="0.25">
      <c r="A935" s="128"/>
      <c r="B935" s="128"/>
      <c r="C935" s="79"/>
      <c r="D935" s="79"/>
      <c r="E935" s="128"/>
      <c r="F935" s="129"/>
      <c r="G935" s="128"/>
      <c r="H935" s="129"/>
      <c r="I935" s="127"/>
      <c r="J935" s="127"/>
      <c r="K935" s="128"/>
      <c r="L935" s="152"/>
      <c r="M935" s="153"/>
      <c r="N935" s="131"/>
      <c r="O935" s="80"/>
      <c r="P935" s="131"/>
      <c r="Q935" s="130"/>
      <c r="R935" s="130"/>
      <c r="S935" s="130"/>
      <c r="T935" s="130"/>
      <c r="U935" s="130"/>
      <c r="V935" s="131"/>
      <c r="W935" s="127"/>
      <c r="X935" s="127"/>
      <c r="Y935" s="127"/>
      <c r="Z935" s="127"/>
      <c r="AA935" s="127"/>
      <c r="AB935" s="127"/>
      <c r="AC935" s="127"/>
      <c r="AD935" s="127"/>
      <c r="AE935" s="126"/>
      <c r="AF935" s="10"/>
      <c r="AG935" s="124"/>
      <c r="AH935" s="124"/>
      <c r="AI935" s="124"/>
      <c r="AJ935" s="124"/>
      <c r="AO935" s="124"/>
      <c r="BR935" s="124"/>
      <c r="BS935" s="125"/>
      <c r="BT935" s="125"/>
      <c r="BX935" s="124"/>
      <c r="BY935" s="125"/>
      <c r="BZ935" s="125"/>
      <c r="CO935" s="136"/>
      <c r="CP935" s="137"/>
    </row>
    <row r="936" spans="1:94" s="123" customFormat="1" x14ac:dyDescent="0.25">
      <c r="A936" s="128"/>
      <c r="B936" s="128"/>
      <c r="C936" s="79"/>
      <c r="D936" s="79"/>
      <c r="E936" s="128"/>
      <c r="F936" s="129"/>
      <c r="G936" s="128"/>
      <c r="H936" s="129"/>
      <c r="I936" s="127"/>
      <c r="J936" s="127"/>
      <c r="K936" s="128"/>
      <c r="L936" s="152"/>
      <c r="M936" s="153"/>
      <c r="N936" s="131"/>
      <c r="O936" s="80"/>
      <c r="P936" s="131"/>
      <c r="Q936" s="130"/>
      <c r="R936" s="130"/>
      <c r="S936" s="130"/>
      <c r="T936" s="130"/>
      <c r="U936" s="130"/>
      <c r="V936" s="131"/>
      <c r="W936" s="127"/>
      <c r="X936" s="127"/>
      <c r="Y936" s="127"/>
      <c r="Z936" s="127"/>
      <c r="AA936" s="127"/>
      <c r="AB936" s="127"/>
      <c r="AC936" s="127"/>
      <c r="AD936" s="127"/>
      <c r="AE936" s="126"/>
      <c r="AF936" s="10"/>
      <c r="AG936" s="124"/>
      <c r="AH936" s="124"/>
      <c r="AI936" s="124"/>
      <c r="AJ936" s="124"/>
      <c r="AO936" s="124"/>
      <c r="BR936" s="124"/>
      <c r="BS936" s="125"/>
      <c r="BT936" s="125"/>
      <c r="BX936" s="124"/>
      <c r="BY936" s="125"/>
      <c r="BZ936" s="125"/>
      <c r="CO936" s="136"/>
      <c r="CP936" s="137"/>
    </row>
    <row r="937" spans="1:94" s="123" customFormat="1" x14ac:dyDescent="0.25">
      <c r="A937" s="128"/>
      <c r="B937" s="128"/>
      <c r="C937" s="79"/>
      <c r="D937" s="79"/>
      <c r="E937" s="128"/>
      <c r="F937" s="129"/>
      <c r="G937" s="128"/>
      <c r="H937" s="129"/>
      <c r="I937" s="127"/>
      <c r="J937" s="127"/>
      <c r="K937" s="128"/>
      <c r="L937" s="152"/>
      <c r="M937" s="153"/>
      <c r="N937" s="131"/>
      <c r="O937" s="80"/>
      <c r="P937" s="131"/>
      <c r="Q937" s="130"/>
      <c r="R937" s="130"/>
      <c r="S937" s="130"/>
      <c r="T937" s="130"/>
      <c r="U937" s="130"/>
      <c r="V937" s="131"/>
      <c r="W937" s="127"/>
      <c r="X937" s="127"/>
      <c r="Y937" s="127"/>
      <c r="Z937" s="127"/>
      <c r="AA937" s="127"/>
      <c r="AB937" s="127"/>
      <c r="AC937" s="127"/>
      <c r="AD937" s="127"/>
      <c r="AE937" s="126"/>
      <c r="AF937" s="10"/>
      <c r="AG937" s="124"/>
      <c r="AH937" s="124"/>
      <c r="AI937" s="124"/>
      <c r="AJ937" s="124"/>
      <c r="AO937" s="124"/>
      <c r="BR937" s="124"/>
      <c r="BS937" s="125"/>
      <c r="BT937" s="125"/>
      <c r="BX937" s="124"/>
      <c r="BY937" s="125"/>
      <c r="BZ937" s="125"/>
      <c r="CO937" s="136"/>
      <c r="CP937" s="137"/>
    </row>
    <row r="938" spans="1:94" s="123" customFormat="1" x14ac:dyDescent="0.25">
      <c r="A938" s="128"/>
      <c r="B938" s="128"/>
      <c r="C938" s="79"/>
      <c r="D938" s="79"/>
      <c r="E938" s="128"/>
      <c r="F938" s="129"/>
      <c r="G938" s="128"/>
      <c r="H938" s="129"/>
      <c r="I938" s="127"/>
      <c r="J938" s="127"/>
      <c r="K938" s="128"/>
      <c r="L938" s="152"/>
      <c r="M938" s="153"/>
      <c r="N938" s="131"/>
      <c r="O938" s="80"/>
      <c r="P938" s="131"/>
      <c r="Q938" s="130"/>
      <c r="R938" s="130"/>
      <c r="S938" s="130"/>
      <c r="T938" s="130"/>
      <c r="U938" s="130"/>
      <c r="V938" s="131"/>
      <c r="W938" s="127"/>
      <c r="X938" s="127"/>
      <c r="Y938" s="127"/>
      <c r="Z938" s="127"/>
      <c r="AA938" s="127"/>
      <c r="AB938" s="127"/>
      <c r="AC938" s="127"/>
      <c r="AD938" s="127"/>
      <c r="AE938" s="126"/>
      <c r="AF938" s="10"/>
      <c r="AG938" s="124"/>
      <c r="AH938" s="124"/>
      <c r="AI938" s="124"/>
      <c r="AJ938" s="124"/>
      <c r="AO938" s="124"/>
      <c r="BR938" s="124"/>
      <c r="BS938" s="125"/>
      <c r="BT938" s="125"/>
      <c r="BX938" s="124"/>
      <c r="BY938" s="125"/>
      <c r="BZ938" s="125"/>
      <c r="CO938" s="136"/>
      <c r="CP938" s="137"/>
    </row>
    <row r="939" spans="1:94" s="123" customFormat="1" x14ac:dyDescent="0.25">
      <c r="A939" s="128"/>
      <c r="B939" s="128"/>
      <c r="C939" s="79"/>
      <c r="D939" s="79"/>
      <c r="E939" s="128"/>
      <c r="F939" s="129"/>
      <c r="G939" s="128"/>
      <c r="H939" s="129"/>
      <c r="I939" s="127"/>
      <c r="J939" s="127"/>
      <c r="K939" s="128"/>
      <c r="L939" s="152"/>
      <c r="M939" s="153"/>
      <c r="N939" s="131"/>
      <c r="O939" s="80"/>
      <c r="P939" s="131"/>
      <c r="Q939" s="130"/>
      <c r="R939" s="130"/>
      <c r="S939" s="130"/>
      <c r="T939" s="130"/>
      <c r="U939" s="130"/>
      <c r="V939" s="131"/>
      <c r="W939" s="127"/>
      <c r="X939" s="127"/>
      <c r="Y939" s="127"/>
      <c r="Z939" s="127"/>
      <c r="AA939" s="127"/>
      <c r="AB939" s="127"/>
      <c r="AC939" s="127"/>
      <c r="AD939" s="127"/>
      <c r="AE939" s="126"/>
      <c r="AF939" s="10"/>
      <c r="AG939" s="124"/>
      <c r="AH939" s="124"/>
      <c r="AI939" s="124"/>
      <c r="AJ939" s="124"/>
      <c r="AO939" s="124"/>
      <c r="BR939" s="124"/>
      <c r="BS939" s="125"/>
      <c r="BT939" s="125"/>
      <c r="BX939" s="124"/>
      <c r="BY939" s="125"/>
      <c r="BZ939" s="125"/>
      <c r="CO939" s="136"/>
      <c r="CP939" s="137"/>
    </row>
    <row r="940" spans="1:94" s="123" customFormat="1" x14ac:dyDescent="0.25">
      <c r="A940" s="128"/>
      <c r="B940" s="128"/>
      <c r="C940" s="79"/>
      <c r="D940" s="79"/>
      <c r="E940" s="128"/>
      <c r="F940" s="129"/>
      <c r="G940" s="128"/>
      <c r="H940" s="129"/>
      <c r="I940" s="127"/>
      <c r="J940" s="127"/>
      <c r="K940" s="128"/>
      <c r="L940" s="152"/>
      <c r="M940" s="153"/>
      <c r="N940" s="131"/>
      <c r="O940" s="80"/>
      <c r="P940" s="131"/>
      <c r="Q940" s="130"/>
      <c r="R940" s="130"/>
      <c r="S940" s="130"/>
      <c r="T940" s="130"/>
      <c r="U940" s="130"/>
      <c r="V940" s="131"/>
      <c r="W940" s="127"/>
      <c r="X940" s="127"/>
      <c r="Y940" s="127"/>
      <c r="Z940" s="127"/>
      <c r="AA940" s="127"/>
      <c r="AB940" s="127"/>
      <c r="AC940" s="127"/>
      <c r="AD940" s="127"/>
      <c r="AE940" s="126"/>
      <c r="AF940" s="10"/>
      <c r="AG940" s="124"/>
      <c r="AH940" s="124"/>
      <c r="AI940" s="124"/>
      <c r="AJ940" s="124"/>
      <c r="AO940" s="124"/>
      <c r="BR940" s="124"/>
      <c r="BS940" s="125"/>
      <c r="BT940" s="125"/>
      <c r="BX940" s="124"/>
      <c r="BY940" s="125"/>
      <c r="BZ940" s="125"/>
      <c r="CO940" s="136"/>
      <c r="CP940" s="137"/>
    </row>
    <row r="941" spans="1:94" s="123" customFormat="1" x14ac:dyDescent="0.25">
      <c r="A941" s="128"/>
      <c r="B941" s="128"/>
      <c r="C941" s="79"/>
      <c r="D941" s="79"/>
      <c r="E941" s="128"/>
      <c r="F941" s="129"/>
      <c r="G941" s="128"/>
      <c r="H941" s="129"/>
      <c r="I941" s="127"/>
      <c r="J941" s="127"/>
      <c r="K941" s="128"/>
      <c r="L941" s="152"/>
      <c r="M941" s="153"/>
      <c r="N941" s="131"/>
      <c r="O941" s="80"/>
      <c r="P941" s="131"/>
      <c r="Q941" s="130"/>
      <c r="R941" s="130"/>
      <c r="S941" s="130"/>
      <c r="T941" s="130"/>
      <c r="U941" s="130"/>
      <c r="V941" s="131"/>
      <c r="W941" s="127"/>
      <c r="X941" s="127"/>
      <c r="Y941" s="127"/>
      <c r="Z941" s="127"/>
      <c r="AA941" s="127"/>
      <c r="AB941" s="127"/>
      <c r="AC941" s="127"/>
      <c r="AD941" s="127"/>
      <c r="AE941" s="126"/>
      <c r="AF941" s="10"/>
      <c r="AG941" s="124"/>
      <c r="AH941" s="124"/>
      <c r="AI941" s="124"/>
      <c r="AJ941" s="124"/>
      <c r="AO941" s="124"/>
      <c r="BR941" s="124"/>
      <c r="BS941" s="125"/>
      <c r="BT941" s="125"/>
      <c r="BX941" s="124"/>
      <c r="BY941" s="125"/>
      <c r="BZ941" s="125"/>
      <c r="CO941" s="136"/>
      <c r="CP941" s="137"/>
    </row>
    <row r="942" spans="1:94" s="123" customFormat="1" x14ac:dyDescent="0.25">
      <c r="A942" s="128"/>
      <c r="B942" s="128"/>
      <c r="C942" s="79"/>
      <c r="D942" s="79"/>
      <c r="E942" s="128"/>
      <c r="F942" s="129"/>
      <c r="G942" s="128"/>
      <c r="H942" s="129"/>
      <c r="I942" s="127"/>
      <c r="J942" s="127"/>
      <c r="K942" s="128"/>
      <c r="L942" s="152"/>
      <c r="M942" s="153"/>
      <c r="N942" s="131"/>
      <c r="O942" s="80"/>
      <c r="P942" s="131"/>
      <c r="Q942" s="130"/>
      <c r="R942" s="130"/>
      <c r="S942" s="130"/>
      <c r="T942" s="130"/>
      <c r="U942" s="130"/>
      <c r="V942" s="131"/>
      <c r="W942" s="127"/>
      <c r="X942" s="127"/>
      <c r="Y942" s="127"/>
      <c r="Z942" s="127"/>
      <c r="AA942" s="127"/>
      <c r="AB942" s="127"/>
      <c r="AC942" s="127"/>
      <c r="AD942" s="127"/>
      <c r="AE942" s="126"/>
      <c r="AF942" s="10"/>
      <c r="AG942" s="124"/>
      <c r="AH942" s="124"/>
      <c r="AI942" s="124"/>
      <c r="AJ942" s="124"/>
      <c r="AO942" s="124"/>
      <c r="BR942" s="124"/>
      <c r="BS942" s="125"/>
      <c r="BT942" s="125"/>
      <c r="BX942" s="124"/>
      <c r="BY942" s="125"/>
      <c r="BZ942" s="125"/>
      <c r="CO942" s="136"/>
      <c r="CP942" s="137"/>
    </row>
    <row r="943" spans="1:94" s="123" customFormat="1" x14ac:dyDescent="0.25">
      <c r="A943" s="128"/>
      <c r="B943" s="128"/>
      <c r="C943" s="79"/>
      <c r="D943" s="79"/>
      <c r="E943" s="128"/>
      <c r="F943" s="129"/>
      <c r="G943" s="128"/>
      <c r="H943" s="129"/>
      <c r="I943" s="127"/>
      <c r="J943" s="127"/>
      <c r="K943" s="128"/>
      <c r="L943" s="152"/>
      <c r="M943" s="153"/>
      <c r="N943" s="131"/>
      <c r="O943" s="80"/>
      <c r="P943" s="131"/>
      <c r="Q943" s="130"/>
      <c r="R943" s="130"/>
      <c r="S943" s="130"/>
      <c r="T943" s="130"/>
      <c r="U943" s="130"/>
      <c r="V943" s="131"/>
      <c r="W943" s="127"/>
      <c r="X943" s="127"/>
      <c r="Y943" s="127"/>
      <c r="Z943" s="127"/>
      <c r="AA943" s="127"/>
      <c r="AB943" s="127"/>
      <c r="AC943" s="127"/>
      <c r="AD943" s="127"/>
      <c r="AE943" s="126"/>
      <c r="AF943" s="10"/>
      <c r="AG943" s="124"/>
      <c r="AH943" s="124"/>
      <c r="AI943" s="124"/>
      <c r="AJ943" s="124"/>
      <c r="AO943" s="124"/>
      <c r="BR943" s="124"/>
      <c r="BS943" s="125"/>
      <c r="BT943" s="125"/>
      <c r="BX943" s="124"/>
      <c r="BY943" s="125"/>
      <c r="BZ943" s="125"/>
      <c r="CO943" s="136"/>
      <c r="CP943" s="137"/>
    </row>
    <row r="944" spans="1:94" s="123" customFormat="1" x14ac:dyDescent="0.25">
      <c r="A944" s="128"/>
      <c r="B944" s="128"/>
      <c r="C944" s="79"/>
      <c r="D944" s="79"/>
      <c r="E944" s="128"/>
      <c r="F944" s="129"/>
      <c r="G944" s="128"/>
      <c r="H944" s="129"/>
      <c r="I944" s="127"/>
      <c r="J944" s="127"/>
      <c r="K944" s="128"/>
      <c r="L944" s="152"/>
      <c r="M944" s="153"/>
      <c r="N944" s="131"/>
      <c r="O944" s="80"/>
      <c r="P944" s="131"/>
      <c r="Q944" s="130"/>
      <c r="R944" s="130"/>
      <c r="S944" s="130"/>
      <c r="T944" s="130"/>
      <c r="U944" s="130"/>
      <c r="V944" s="131"/>
      <c r="W944" s="127"/>
      <c r="X944" s="127"/>
      <c r="Y944" s="127"/>
      <c r="Z944" s="127"/>
      <c r="AA944" s="127"/>
      <c r="AB944" s="127"/>
      <c r="AC944" s="127"/>
      <c r="AD944" s="127"/>
      <c r="AE944" s="126"/>
      <c r="AF944" s="10"/>
      <c r="AG944" s="124"/>
      <c r="AH944" s="124"/>
      <c r="AI944" s="124"/>
      <c r="AJ944" s="124"/>
      <c r="AO944" s="124"/>
      <c r="BR944" s="124"/>
      <c r="BS944" s="125"/>
      <c r="BT944" s="125"/>
      <c r="BX944" s="124"/>
      <c r="BY944" s="125"/>
      <c r="BZ944" s="125"/>
      <c r="CO944" s="136"/>
      <c r="CP944" s="137"/>
    </row>
    <row r="945" spans="1:94" s="123" customFormat="1" x14ac:dyDescent="0.25">
      <c r="A945" s="128"/>
      <c r="B945" s="128"/>
      <c r="C945" s="79"/>
      <c r="D945" s="79"/>
      <c r="E945" s="128"/>
      <c r="F945" s="129"/>
      <c r="G945" s="128"/>
      <c r="H945" s="129"/>
      <c r="I945" s="127"/>
      <c r="J945" s="127"/>
      <c r="K945" s="128"/>
      <c r="L945" s="152"/>
      <c r="M945" s="153"/>
      <c r="N945" s="131"/>
      <c r="O945" s="80"/>
      <c r="P945" s="131"/>
      <c r="Q945" s="130"/>
      <c r="R945" s="130"/>
      <c r="S945" s="130"/>
      <c r="T945" s="130"/>
      <c r="U945" s="130"/>
      <c r="V945" s="131"/>
      <c r="W945" s="127"/>
      <c r="X945" s="127"/>
      <c r="Y945" s="127"/>
      <c r="Z945" s="127"/>
      <c r="AA945" s="127"/>
      <c r="AB945" s="127"/>
      <c r="AC945" s="127"/>
      <c r="AD945" s="127"/>
      <c r="AE945" s="126"/>
      <c r="AF945" s="10"/>
      <c r="AG945" s="124"/>
      <c r="AH945" s="124"/>
      <c r="AI945" s="124"/>
      <c r="AJ945" s="124"/>
      <c r="AO945" s="124"/>
      <c r="BR945" s="124"/>
      <c r="BS945" s="125"/>
      <c r="BT945" s="125"/>
      <c r="BX945" s="124"/>
      <c r="BY945" s="125"/>
      <c r="BZ945" s="125"/>
      <c r="CO945" s="136"/>
      <c r="CP945" s="137"/>
    </row>
    <row r="946" spans="1:94" s="123" customFormat="1" x14ac:dyDescent="0.25">
      <c r="A946" s="128"/>
      <c r="B946" s="128"/>
      <c r="C946" s="79"/>
      <c r="D946" s="79"/>
      <c r="E946" s="128"/>
      <c r="F946" s="129"/>
      <c r="G946" s="128"/>
      <c r="H946" s="129"/>
      <c r="I946" s="127"/>
      <c r="J946" s="127"/>
      <c r="K946" s="128"/>
      <c r="L946" s="152"/>
      <c r="M946" s="153"/>
      <c r="N946" s="131"/>
      <c r="O946" s="80"/>
      <c r="P946" s="131"/>
      <c r="Q946" s="130"/>
      <c r="R946" s="130"/>
      <c r="S946" s="130"/>
      <c r="T946" s="130"/>
      <c r="U946" s="130"/>
      <c r="V946" s="131"/>
      <c r="W946" s="127"/>
      <c r="X946" s="127"/>
      <c r="Y946" s="127"/>
      <c r="Z946" s="127"/>
      <c r="AA946" s="127"/>
      <c r="AB946" s="127"/>
      <c r="AC946" s="127"/>
      <c r="AD946" s="127"/>
      <c r="AE946" s="126"/>
      <c r="AF946" s="10"/>
      <c r="AG946" s="124"/>
      <c r="AH946" s="124"/>
      <c r="AI946" s="124"/>
      <c r="AJ946" s="124"/>
      <c r="AO946" s="124"/>
      <c r="BR946" s="124"/>
      <c r="BS946" s="125"/>
      <c r="BT946" s="125"/>
      <c r="BX946" s="124"/>
      <c r="BY946" s="125"/>
      <c r="BZ946" s="125"/>
      <c r="CO946" s="136"/>
      <c r="CP946" s="137"/>
    </row>
    <row r="947" spans="1:94" s="123" customFormat="1" x14ac:dyDescent="0.25">
      <c r="A947" s="128"/>
      <c r="B947" s="128"/>
      <c r="C947" s="79"/>
      <c r="D947" s="79"/>
      <c r="E947" s="128"/>
      <c r="F947" s="129"/>
      <c r="G947" s="128"/>
      <c r="H947" s="129"/>
      <c r="I947" s="127"/>
      <c r="J947" s="127"/>
      <c r="K947" s="128"/>
      <c r="L947" s="152"/>
      <c r="M947" s="153"/>
      <c r="N947" s="131"/>
      <c r="O947" s="80"/>
      <c r="P947" s="131"/>
      <c r="Q947" s="130"/>
      <c r="R947" s="130"/>
      <c r="S947" s="130"/>
      <c r="T947" s="130"/>
      <c r="U947" s="130"/>
      <c r="V947" s="131"/>
      <c r="W947" s="127"/>
      <c r="X947" s="127"/>
      <c r="Y947" s="127"/>
      <c r="Z947" s="127"/>
      <c r="AA947" s="127"/>
      <c r="AB947" s="127"/>
      <c r="AC947" s="127"/>
      <c r="AD947" s="127"/>
      <c r="AE947" s="126"/>
      <c r="AF947" s="10"/>
      <c r="AG947" s="124"/>
      <c r="AH947" s="124"/>
      <c r="AI947" s="124"/>
      <c r="AJ947" s="124"/>
      <c r="AO947" s="124"/>
      <c r="BR947" s="124"/>
      <c r="BS947" s="125"/>
      <c r="BT947" s="125"/>
      <c r="BX947" s="124"/>
      <c r="BY947" s="125"/>
      <c r="BZ947" s="125"/>
      <c r="CO947" s="136"/>
      <c r="CP947" s="137"/>
    </row>
    <row r="948" spans="1:94" s="123" customFormat="1" x14ac:dyDescent="0.25">
      <c r="A948" s="128"/>
      <c r="B948" s="128"/>
      <c r="C948" s="79"/>
      <c r="D948" s="79"/>
      <c r="E948" s="128"/>
      <c r="F948" s="129"/>
      <c r="G948" s="128"/>
      <c r="H948" s="129"/>
      <c r="I948" s="127"/>
      <c r="J948" s="127"/>
      <c r="K948" s="128"/>
      <c r="L948" s="152"/>
      <c r="M948" s="153"/>
      <c r="N948" s="131"/>
      <c r="O948" s="80"/>
      <c r="P948" s="131"/>
      <c r="Q948" s="130"/>
      <c r="R948" s="130"/>
      <c r="S948" s="130"/>
      <c r="T948" s="130"/>
      <c r="U948" s="130"/>
      <c r="V948" s="131"/>
      <c r="W948" s="127"/>
      <c r="X948" s="127"/>
      <c r="Y948" s="127"/>
      <c r="Z948" s="127"/>
      <c r="AA948" s="127"/>
      <c r="AB948" s="127"/>
      <c r="AC948" s="127"/>
      <c r="AD948" s="127"/>
      <c r="AE948" s="126"/>
      <c r="AF948" s="10"/>
      <c r="AG948" s="124"/>
      <c r="AH948" s="124"/>
      <c r="AI948" s="124"/>
      <c r="AJ948" s="124"/>
      <c r="AO948" s="124"/>
      <c r="BR948" s="124"/>
      <c r="BS948" s="125"/>
      <c r="BT948" s="125"/>
      <c r="BX948" s="124"/>
      <c r="BY948" s="125"/>
      <c r="BZ948" s="125"/>
      <c r="CO948" s="136"/>
      <c r="CP948" s="137"/>
    </row>
    <row r="949" spans="1:94" s="123" customFormat="1" x14ac:dyDescent="0.25">
      <c r="A949" s="128"/>
      <c r="B949" s="128"/>
      <c r="C949" s="79"/>
      <c r="D949" s="79"/>
      <c r="E949" s="128"/>
      <c r="F949" s="129"/>
      <c r="G949" s="128"/>
      <c r="H949" s="129"/>
      <c r="I949" s="127"/>
      <c r="J949" s="127"/>
      <c r="K949" s="128"/>
      <c r="L949" s="152"/>
      <c r="M949" s="153"/>
      <c r="N949" s="131"/>
      <c r="O949" s="80"/>
      <c r="P949" s="131"/>
      <c r="Q949" s="130"/>
      <c r="R949" s="130"/>
      <c r="S949" s="130"/>
      <c r="T949" s="130"/>
      <c r="U949" s="130"/>
      <c r="V949" s="131"/>
      <c r="W949" s="127"/>
      <c r="X949" s="127"/>
      <c r="Y949" s="127"/>
      <c r="Z949" s="127"/>
      <c r="AA949" s="127"/>
      <c r="AB949" s="127"/>
      <c r="AC949" s="127"/>
      <c r="AD949" s="127"/>
      <c r="AE949" s="126"/>
      <c r="AF949" s="10"/>
      <c r="AG949" s="124"/>
      <c r="AH949" s="124"/>
      <c r="AI949" s="124"/>
      <c r="AJ949" s="124"/>
      <c r="AO949" s="124"/>
      <c r="BR949" s="124"/>
      <c r="BS949" s="125"/>
      <c r="BT949" s="125"/>
      <c r="BX949" s="124"/>
      <c r="BY949" s="125"/>
      <c r="BZ949" s="125"/>
      <c r="CO949" s="136"/>
      <c r="CP949" s="137"/>
    </row>
    <row r="950" spans="1:94" s="123" customFormat="1" x14ac:dyDescent="0.25">
      <c r="A950" s="128"/>
      <c r="B950" s="128"/>
      <c r="C950" s="79"/>
      <c r="D950" s="79"/>
      <c r="E950" s="128"/>
      <c r="F950" s="129"/>
      <c r="G950" s="128"/>
      <c r="H950" s="129"/>
      <c r="I950" s="127"/>
      <c r="J950" s="127"/>
      <c r="K950" s="128"/>
      <c r="L950" s="152"/>
      <c r="M950" s="153"/>
      <c r="N950" s="131"/>
      <c r="O950" s="80"/>
      <c r="P950" s="131"/>
      <c r="Q950" s="130"/>
      <c r="R950" s="130"/>
      <c r="S950" s="130"/>
      <c r="T950" s="130"/>
      <c r="U950" s="130"/>
      <c r="V950" s="131"/>
      <c r="W950" s="127"/>
      <c r="X950" s="127"/>
      <c r="Y950" s="127"/>
      <c r="Z950" s="127"/>
      <c r="AA950" s="127"/>
      <c r="AB950" s="127"/>
      <c r="AC950" s="127"/>
      <c r="AD950" s="127"/>
      <c r="AE950" s="126"/>
      <c r="AF950" s="10"/>
      <c r="AG950" s="124"/>
      <c r="AH950" s="124"/>
      <c r="AI950" s="124"/>
      <c r="AJ950" s="124"/>
      <c r="AO950" s="124"/>
      <c r="BR950" s="124"/>
      <c r="BS950" s="125"/>
      <c r="BT950" s="125"/>
      <c r="BX950" s="124"/>
      <c r="BY950" s="125"/>
      <c r="BZ950" s="125"/>
      <c r="CO950" s="136"/>
      <c r="CP950" s="137"/>
    </row>
    <row r="951" spans="1:94" s="123" customFormat="1" x14ac:dyDescent="0.25">
      <c r="A951" s="128"/>
      <c r="B951" s="128"/>
      <c r="C951" s="79"/>
      <c r="D951" s="79"/>
      <c r="E951" s="128"/>
      <c r="F951" s="129"/>
      <c r="G951" s="128"/>
      <c r="H951" s="129"/>
      <c r="I951" s="127"/>
      <c r="J951" s="127"/>
      <c r="K951" s="128"/>
      <c r="L951" s="152"/>
      <c r="M951" s="153"/>
      <c r="N951" s="131"/>
      <c r="O951" s="80"/>
      <c r="P951" s="131"/>
      <c r="Q951" s="130"/>
      <c r="R951" s="130"/>
      <c r="S951" s="130"/>
      <c r="T951" s="130"/>
      <c r="U951" s="130"/>
      <c r="V951" s="131"/>
      <c r="W951" s="127"/>
      <c r="X951" s="127"/>
      <c r="Y951" s="127"/>
      <c r="Z951" s="127"/>
      <c r="AA951" s="127"/>
      <c r="AB951" s="127"/>
      <c r="AC951" s="127"/>
      <c r="AD951" s="127"/>
      <c r="AE951" s="126"/>
      <c r="AF951" s="10"/>
      <c r="AG951" s="124"/>
      <c r="AH951" s="124"/>
      <c r="AI951" s="124"/>
      <c r="AJ951" s="124"/>
      <c r="AO951" s="124"/>
      <c r="BR951" s="124"/>
      <c r="BS951" s="125"/>
      <c r="BT951" s="125"/>
      <c r="BX951" s="124"/>
      <c r="BY951" s="125"/>
      <c r="BZ951" s="125"/>
      <c r="CO951" s="136"/>
      <c r="CP951" s="137"/>
    </row>
    <row r="952" spans="1:94" s="123" customFormat="1" x14ac:dyDescent="0.25">
      <c r="A952" s="128"/>
      <c r="B952" s="128"/>
      <c r="C952" s="79"/>
      <c r="D952" s="79"/>
      <c r="E952" s="128"/>
      <c r="F952" s="129"/>
      <c r="G952" s="128"/>
      <c r="H952" s="129"/>
      <c r="I952" s="127"/>
      <c r="J952" s="127"/>
      <c r="K952" s="128"/>
      <c r="L952" s="152"/>
      <c r="M952" s="153"/>
      <c r="N952" s="131"/>
      <c r="O952" s="80"/>
      <c r="P952" s="131"/>
      <c r="Q952" s="130"/>
      <c r="R952" s="130"/>
      <c r="S952" s="130"/>
      <c r="T952" s="130"/>
      <c r="U952" s="130"/>
      <c r="V952" s="131"/>
      <c r="W952" s="127"/>
      <c r="X952" s="127"/>
      <c r="Y952" s="127"/>
      <c r="Z952" s="127"/>
      <c r="AA952" s="127"/>
      <c r="AB952" s="127"/>
      <c r="AC952" s="127"/>
      <c r="AD952" s="127"/>
      <c r="AE952" s="126"/>
      <c r="AF952" s="10"/>
      <c r="AG952" s="124"/>
      <c r="AH952" s="124"/>
      <c r="AI952" s="124"/>
      <c r="AJ952" s="124"/>
      <c r="AO952" s="124"/>
      <c r="BR952" s="124"/>
      <c r="BS952" s="125"/>
      <c r="BT952" s="125"/>
      <c r="BX952" s="124"/>
      <c r="BY952" s="125"/>
      <c r="BZ952" s="125"/>
      <c r="CO952" s="136"/>
      <c r="CP952" s="137"/>
    </row>
    <row r="953" spans="1:94" s="123" customFormat="1" x14ac:dyDescent="0.25">
      <c r="A953" s="128"/>
      <c r="B953" s="128"/>
      <c r="C953" s="79"/>
      <c r="D953" s="79"/>
      <c r="E953" s="128"/>
      <c r="F953" s="129"/>
      <c r="G953" s="128"/>
      <c r="H953" s="129"/>
      <c r="I953" s="127"/>
      <c r="J953" s="127"/>
      <c r="K953" s="128"/>
      <c r="L953" s="152"/>
      <c r="M953" s="153"/>
      <c r="N953" s="131"/>
      <c r="O953" s="80"/>
      <c r="P953" s="131"/>
      <c r="Q953" s="130"/>
      <c r="R953" s="130"/>
      <c r="S953" s="130"/>
      <c r="T953" s="130"/>
      <c r="U953" s="130"/>
      <c r="V953" s="131"/>
      <c r="W953" s="127"/>
      <c r="X953" s="127"/>
      <c r="Y953" s="127"/>
      <c r="Z953" s="127"/>
      <c r="AA953" s="127"/>
      <c r="AB953" s="127"/>
      <c r="AC953" s="127"/>
      <c r="AD953" s="127"/>
      <c r="AE953" s="126"/>
      <c r="AF953" s="10"/>
      <c r="AG953" s="124"/>
      <c r="AH953" s="124"/>
      <c r="AI953" s="124"/>
      <c r="AJ953" s="124"/>
      <c r="AO953" s="124"/>
      <c r="BR953" s="124"/>
      <c r="BS953" s="125"/>
      <c r="BT953" s="125"/>
      <c r="BX953" s="124"/>
      <c r="BY953" s="125"/>
      <c r="BZ953" s="125"/>
      <c r="CO953" s="136"/>
      <c r="CP953" s="137"/>
    </row>
    <row r="954" spans="1:94" s="123" customFormat="1" x14ac:dyDescent="0.25">
      <c r="A954" s="128"/>
      <c r="B954" s="128"/>
      <c r="C954" s="79"/>
      <c r="D954" s="79"/>
      <c r="E954" s="128"/>
      <c r="F954" s="129"/>
      <c r="G954" s="128"/>
      <c r="H954" s="129"/>
      <c r="I954" s="127"/>
      <c r="J954" s="127"/>
      <c r="K954" s="128"/>
      <c r="L954" s="152"/>
      <c r="M954" s="153"/>
      <c r="N954" s="131"/>
      <c r="O954" s="80"/>
      <c r="P954" s="131"/>
      <c r="Q954" s="130"/>
      <c r="R954" s="130"/>
      <c r="S954" s="130"/>
      <c r="T954" s="130"/>
      <c r="U954" s="130"/>
      <c r="V954" s="131"/>
      <c r="W954" s="127"/>
      <c r="X954" s="127"/>
      <c r="Y954" s="127"/>
      <c r="Z954" s="127"/>
      <c r="AA954" s="127"/>
      <c r="AB954" s="127"/>
      <c r="AC954" s="127"/>
      <c r="AD954" s="127"/>
      <c r="AE954" s="126"/>
      <c r="AF954" s="10"/>
      <c r="AG954" s="124"/>
      <c r="AH954" s="124"/>
      <c r="AI954" s="124"/>
      <c r="AJ954" s="124"/>
      <c r="AO954" s="124"/>
      <c r="BR954" s="124"/>
      <c r="BS954" s="125"/>
      <c r="BT954" s="125"/>
      <c r="BX954" s="124"/>
      <c r="BY954" s="125"/>
      <c r="BZ954" s="125"/>
      <c r="CO954" s="136"/>
      <c r="CP954" s="137"/>
    </row>
    <row r="955" spans="1:94" s="123" customFormat="1" x14ac:dyDescent="0.25">
      <c r="A955" s="128"/>
      <c r="B955" s="128"/>
      <c r="C955" s="79"/>
      <c r="D955" s="79"/>
      <c r="E955" s="128"/>
      <c r="F955" s="129"/>
      <c r="G955" s="128"/>
      <c r="H955" s="129"/>
      <c r="I955" s="127"/>
      <c r="J955" s="127"/>
      <c r="K955" s="128"/>
      <c r="L955" s="152"/>
      <c r="M955" s="153"/>
      <c r="N955" s="131"/>
      <c r="O955" s="80"/>
      <c r="P955" s="131"/>
      <c r="Q955" s="130"/>
      <c r="R955" s="130"/>
      <c r="S955" s="130"/>
      <c r="T955" s="130"/>
      <c r="U955" s="130"/>
      <c r="V955" s="131"/>
      <c r="W955" s="127"/>
      <c r="X955" s="127"/>
      <c r="Y955" s="127"/>
      <c r="Z955" s="127"/>
      <c r="AA955" s="127"/>
      <c r="AB955" s="127"/>
      <c r="AC955" s="127"/>
      <c r="AD955" s="127"/>
      <c r="AE955" s="126"/>
      <c r="AF955" s="10"/>
      <c r="AG955" s="124"/>
      <c r="AH955" s="124"/>
      <c r="AI955" s="124"/>
      <c r="AJ955" s="124"/>
      <c r="AO955" s="124"/>
      <c r="BR955" s="124"/>
      <c r="BS955" s="125"/>
      <c r="BT955" s="125"/>
      <c r="BX955" s="124"/>
      <c r="BY955" s="125"/>
      <c r="BZ955" s="125"/>
      <c r="CO955" s="136"/>
      <c r="CP955" s="137"/>
    </row>
    <row r="956" spans="1:94" s="123" customFormat="1" x14ac:dyDescent="0.25">
      <c r="A956" s="128"/>
      <c r="B956" s="128"/>
      <c r="C956" s="79"/>
      <c r="D956" s="79"/>
      <c r="E956" s="128"/>
      <c r="F956" s="129"/>
      <c r="G956" s="128"/>
      <c r="H956" s="129"/>
      <c r="I956" s="127"/>
      <c r="J956" s="127"/>
      <c r="K956" s="128"/>
      <c r="L956" s="152"/>
      <c r="M956" s="153"/>
      <c r="N956" s="131"/>
      <c r="O956" s="80"/>
      <c r="P956" s="131"/>
      <c r="Q956" s="130"/>
      <c r="R956" s="130"/>
      <c r="S956" s="130"/>
      <c r="T956" s="130"/>
      <c r="U956" s="130"/>
      <c r="V956" s="131"/>
      <c r="W956" s="127"/>
      <c r="X956" s="127"/>
      <c r="Y956" s="127"/>
      <c r="Z956" s="127"/>
      <c r="AA956" s="127"/>
      <c r="AB956" s="127"/>
      <c r="AC956" s="127"/>
      <c r="AD956" s="127"/>
      <c r="AE956" s="126"/>
      <c r="AF956" s="10"/>
      <c r="AG956" s="124"/>
      <c r="AH956" s="124"/>
      <c r="AI956" s="124"/>
      <c r="AJ956" s="124"/>
      <c r="AO956" s="124"/>
      <c r="BR956" s="124"/>
      <c r="BS956" s="125"/>
      <c r="BT956" s="125"/>
      <c r="BX956" s="124"/>
      <c r="BY956" s="125"/>
      <c r="BZ956" s="125"/>
      <c r="CO956" s="136"/>
      <c r="CP956" s="137"/>
    </row>
    <row r="957" spans="1:94" s="123" customFormat="1" x14ac:dyDescent="0.25">
      <c r="A957" s="128"/>
      <c r="B957" s="128"/>
      <c r="C957" s="79"/>
      <c r="D957" s="79"/>
      <c r="E957" s="128"/>
      <c r="F957" s="129"/>
      <c r="G957" s="128"/>
      <c r="H957" s="129"/>
      <c r="I957" s="127"/>
      <c r="J957" s="127"/>
      <c r="K957" s="128"/>
      <c r="L957" s="152"/>
      <c r="M957" s="153"/>
      <c r="N957" s="131"/>
      <c r="O957" s="80"/>
      <c r="P957" s="131"/>
      <c r="Q957" s="130"/>
      <c r="R957" s="130"/>
      <c r="S957" s="130"/>
      <c r="T957" s="130"/>
      <c r="U957" s="130"/>
      <c r="V957" s="131"/>
      <c r="W957" s="127"/>
      <c r="X957" s="127"/>
      <c r="Y957" s="127"/>
      <c r="Z957" s="127"/>
      <c r="AA957" s="127"/>
      <c r="AB957" s="127"/>
      <c r="AC957" s="127"/>
      <c r="AD957" s="127"/>
      <c r="AE957" s="126"/>
      <c r="AF957" s="10"/>
      <c r="AG957" s="124"/>
      <c r="AH957" s="124"/>
      <c r="AI957" s="124"/>
      <c r="AJ957" s="124"/>
      <c r="AO957" s="124"/>
      <c r="BR957" s="124"/>
      <c r="BS957" s="125"/>
      <c r="BT957" s="125"/>
      <c r="BX957" s="124"/>
      <c r="BY957" s="125"/>
      <c r="BZ957" s="125"/>
      <c r="CO957" s="136"/>
      <c r="CP957" s="137"/>
    </row>
    <row r="958" spans="1:94" s="123" customFormat="1" x14ac:dyDescent="0.25">
      <c r="A958" s="128"/>
      <c r="B958" s="128"/>
      <c r="C958" s="79"/>
      <c r="D958" s="79"/>
      <c r="E958" s="128"/>
      <c r="F958" s="129"/>
      <c r="G958" s="128"/>
      <c r="H958" s="129"/>
      <c r="I958" s="127"/>
      <c r="J958" s="127"/>
      <c r="K958" s="128"/>
      <c r="L958" s="152"/>
      <c r="M958" s="153"/>
      <c r="N958" s="131"/>
      <c r="O958" s="80"/>
      <c r="P958" s="131"/>
      <c r="Q958" s="130"/>
      <c r="R958" s="130"/>
      <c r="S958" s="130"/>
      <c r="T958" s="130"/>
      <c r="U958" s="130"/>
      <c r="V958" s="131"/>
      <c r="W958" s="127"/>
      <c r="X958" s="127"/>
      <c r="Y958" s="127"/>
      <c r="Z958" s="127"/>
      <c r="AA958" s="127"/>
      <c r="AB958" s="127"/>
      <c r="AC958" s="127"/>
      <c r="AD958" s="127"/>
      <c r="AE958" s="126"/>
      <c r="AF958" s="10"/>
      <c r="AG958" s="124"/>
      <c r="AH958" s="124"/>
      <c r="AI958" s="124"/>
      <c r="AJ958" s="124"/>
      <c r="AO958" s="124"/>
      <c r="BR958" s="124"/>
      <c r="BS958" s="125"/>
      <c r="BT958" s="125"/>
      <c r="BX958" s="124"/>
      <c r="BY958" s="125"/>
      <c r="BZ958" s="125"/>
      <c r="CO958" s="136"/>
      <c r="CP958" s="137"/>
    </row>
    <row r="959" spans="1:94" s="123" customFormat="1" x14ac:dyDescent="0.25">
      <c r="A959" s="128"/>
      <c r="B959" s="128"/>
      <c r="C959" s="79"/>
      <c r="D959" s="79"/>
      <c r="E959" s="128"/>
      <c r="F959" s="129"/>
      <c r="G959" s="128"/>
      <c r="H959" s="129"/>
      <c r="I959" s="127"/>
      <c r="J959" s="127"/>
      <c r="K959" s="128"/>
      <c r="L959" s="152"/>
      <c r="M959" s="153"/>
      <c r="N959" s="131"/>
      <c r="O959" s="80"/>
      <c r="P959" s="131"/>
      <c r="Q959" s="130"/>
      <c r="R959" s="130"/>
      <c r="S959" s="130"/>
      <c r="T959" s="130"/>
      <c r="U959" s="130"/>
      <c r="V959" s="131"/>
      <c r="W959" s="127"/>
      <c r="X959" s="127"/>
      <c r="Y959" s="127"/>
      <c r="Z959" s="127"/>
      <c r="AA959" s="127"/>
      <c r="AB959" s="127"/>
      <c r="AC959" s="127"/>
      <c r="AD959" s="127"/>
      <c r="AE959" s="126"/>
      <c r="AF959" s="10"/>
      <c r="AG959" s="124"/>
      <c r="AH959" s="124"/>
      <c r="AI959" s="124"/>
      <c r="AJ959" s="124"/>
      <c r="AO959" s="124"/>
      <c r="BR959" s="124"/>
      <c r="BS959" s="125"/>
      <c r="BT959" s="125"/>
      <c r="BX959" s="124"/>
      <c r="BY959" s="125"/>
      <c r="BZ959" s="125"/>
      <c r="CO959" s="136"/>
      <c r="CP959" s="137"/>
    </row>
    <row r="960" spans="1:94" s="123" customFormat="1" x14ac:dyDescent="0.25">
      <c r="A960" s="128"/>
      <c r="B960" s="128"/>
      <c r="C960" s="79"/>
      <c r="D960" s="79"/>
      <c r="E960" s="128"/>
      <c r="F960" s="129"/>
      <c r="G960" s="128"/>
      <c r="H960" s="129"/>
      <c r="I960" s="127"/>
      <c r="J960" s="127"/>
      <c r="K960" s="128"/>
      <c r="L960" s="152"/>
      <c r="M960" s="153"/>
      <c r="N960" s="131"/>
      <c r="O960" s="80"/>
      <c r="P960" s="131"/>
      <c r="Q960" s="130"/>
      <c r="R960" s="130"/>
      <c r="S960" s="130"/>
      <c r="T960" s="130"/>
      <c r="U960" s="130"/>
      <c r="V960" s="131"/>
      <c r="W960" s="127"/>
      <c r="X960" s="127"/>
      <c r="Y960" s="127"/>
      <c r="Z960" s="127"/>
      <c r="AA960" s="127"/>
      <c r="AB960" s="127"/>
      <c r="AC960" s="127"/>
      <c r="AD960" s="127"/>
      <c r="AE960" s="126"/>
      <c r="AF960" s="10"/>
      <c r="AG960" s="124"/>
      <c r="AH960" s="124"/>
      <c r="AI960" s="124"/>
      <c r="AJ960" s="124"/>
      <c r="AO960" s="124"/>
      <c r="BR960" s="124"/>
      <c r="BS960" s="125"/>
      <c r="BT960" s="125"/>
      <c r="BX960" s="124"/>
      <c r="BY960" s="125"/>
      <c r="BZ960" s="125"/>
      <c r="CO960" s="136"/>
      <c r="CP960" s="137"/>
    </row>
    <row r="961" spans="1:94" s="123" customFormat="1" x14ac:dyDescent="0.25">
      <c r="A961" s="128"/>
      <c r="B961" s="128"/>
      <c r="C961" s="79"/>
      <c r="D961" s="79"/>
      <c r="E961" s="128"/>
      <c r="F961" s="129"/>
      <c r="G961" s="128"/>
      <c r="H961" s="129"/>
      <c r="I961" s="127"/>
      <c r="J961" s="127"/>
      <c r="K961" s="128"/>
      <c r="L961" s="152"/>
      <c r="M961" s="153"/>
      <c r="N961" s="131"/>
      <c r="O961" s="80"/>
      <c r="P961" s="131"/>
      <c r="Q961" s="130"/>
      <c r="R961" s="130"/>
      <c r="S961" s="130"/>
      <c r="T961" s="130"/>
      <c r="U961" s="130"/>
      <c r="V961" s="131"/>
      <c r="W961" s="127"/>
      <c r="X961" s="127"/>
      <c r="Y961" s="127"/>
      <c r="Z961" s="127"/>
      <c r="AA961" s="127"/>
      <c r="AB961" s="127"/>
      <c r="AC961" s="127"/>
      <c r="AD961" s="127"/>
      <c r="AE961" s="126"/>
      <c r="AF961" s="10"/>
      <c r="AG961" s="124"/>
      <c r="AH961" s="124"/>
      <c r="AI961" s="124"/>
      <c r="AJ961" s="124"/>
      <c r="AO961" s="124"/>
      <c r="BR961" s="124"/>
      <c r="BS961" s="125"/>
      <c r="BT961" s="125"/>
      <c r="BX961" s="124"/>
      <c r="BY961" s="125"/>
      <c r="BZ961" s="125"/>
      <c r="CO961" s="136"/>
      <c r="CP961" s="137"/>
    </row>
    <row r="962" spans="1:94" s="123" customFormat="1" x14ac:dyDescent="0.25">
      <c r="A962" s="128"/>
      <c r="B962" s="128"/>
      <c r="C962" s="79"/>
      <c r="D962" s="79"/>
      <c r="E962" s="128"/>
      <c r="F962" s="129"/>
      <c r="G962" s="128"/>
      <c r="H962" s="129"/>
      <c r="I962" s="127"/>
      <c r="J962" s="127"/>
      <c r="K962" s="128"/>
      <c r="L962" s="152"/>
      <c r="M962" s="153"/>
      <c r="N962" s="131"/>
      <c r="O962" s="80"/>
      <c r="P962" s="131"/>
      <c r="Q962" s="130"/>
      <c r="R962" s="130"/>
      <c r="S962" s="130"/>
      <c r="T962" s="130"/>
      <c r="U962" s="130"/>
      <c r="V962" s="131"/>
      <c r="W962" s="127"/>
      <c r="X962" s="127"/>
      <c r="Y962" s="127"/>
      <c r="Z962" s="127"/>
      <c r="AA962" s="127"/>
      <c r="AB962" s="127"/>
      <c r="AC962" s="127"/>
      <c r="AD962" s="127"/>
      <c r="AE962" s="126"/>
      <c r="AF962" s="10"/>
      <c r="AG962" s="124"/>
      <c r="AH962" s="124"/>
      <c r="AI962" s="124"/>
      <c r="AJ962" s="124"/>
      <c r="AO962" s="124"/>
      <c r="BR962" s="124"/>
      <c r="BS962" s="125"/>
      <c r="BT962" s="125"/>
      <c r="BX962" s="124"/>
      <c r="BY962" s="125"/>
      <c r="BZ962" s="125"/>
      <c r="CO962" s="136"/>
      <c r="CP962" s="137"/>
    </row>
    <row r="963" spans="1:94" s="123" customFormat="1" x14ac:dyDescent="0.25">
      <c r="A963" s="128"/>
      <c r="B963" s="128"/>
      <c r="C963" s="79"/>
      <c r="D963" s="79"/>
      <c r="E963" s="128"/>
      <c r="F963" s="129"/>
      <c r="G963" s="128"/>
      <c r="H963" s="129"/>
      <c r="I963" s="127"/>
      <c r="J963" s="127"/>
      <c r="K963" s="128"/>
      <c r="L963" s="152"/>
      <c r="M963" s="153"/>
      <c r="N963" s="131"/>
      <c r="O963" s="80"/>
      <c r="P963" s="131"/>
      <c r="Q963" s="130"/>
      <c r="R963" s="130"/>
      <c r="S963" s="130"/>
      <c r="T963" s="130"/>
      <c r="U963" s="130"/>
      <c r="V963" s="131"/>
      <c r="W963" s="127"/>
      <c r="X963" s="127"/>
      <c r="Y963" s="127"/>
      <c r="Z963" s="127"/>
      <c r="AA963" s="127"/>
      <c r="AB963" s="127"/>
      <c r="AC963" s="127"/>
      <c r="AD963" s="127"/>
      <c r="AE963" s="126"/>
      <c r="AF963" s="10"/>
      <c r="AG963" s="124"/>
      <c r="AH963" s="124"/>
      <c r="AI963" s="124"/>
      <c r="AJ963" s="124"/>
      <c r="AO963" s="124"/>
      <c r="BR963" s="124"/>
      <c r="BS963" s="125"/>
      <c r="BT963" s="125"/>
      <c r="BX963" s="124"/>
      <c r="BY963" s="125"/>
      <c r="BZ963" s="125"/>
      <c r="CO963" s="136"/>
      <c r="CP963" s="137"/>
    </row>
    <row r="964" spans="1:94" s="123" customFormat="1" x14ac:dyDescent="0.25">
      <c r="A964" s="128"/>
      <c r="B964" s="128"/>
      <c r="C964" s="79"/>
      <c r="D964" s="79"/>
      <c r="E964" s="128"/>
      <c r="F964" s="129"/>
      <c r="G964" s="128"/>
      <c r="H964" s="129"/>
      <c r="I964" s="127"/>
      <c r="J964" s="127"/>
      <c r="K964" s="128"/>
      <c r="L964" s="152"/>
      <c r="M964" s="153"/>
      <c r="N964" s="131"/>
      <c r="O964" s="80"/>
      <c r="P964" s="131"/>
      <c r="Q964" s="130"/>
      <c r="R964" s="130"/>
      <c r="S964" s="130"/>
      <c r="T964" s="130"/>
      <c r="U964" s="130"/>
      <c r="V964" s="131"/>
      <c r="W964" s="127"/>
      <c r="X964" s="127"/>
      <c r="Y964" s="127"/>
      <c r="Z964" s="127"/>
      <c r="AA964" s="127"/>
      <c r="AB964" s="127"/>
      <c r="AC964" s="127"/>
      <c r="AD964" s="127"/>
      <c r="AE964" s="126"/>
      <c r="AF964" s="10"/>
      <c r="AG964" s="124"/>
      <c r="AH964" s="124"/>
      <c r="AI964" s="124"/>
      <c r="AJ964" s="124"/>
      <c r="AO964" s="124"/>
      <c r="BR964" s="124"/>
      <c r="BS964" s="125"/>
      <c r="BT964" s="125"/>
      <c r="BX964" s="124"/>
      <c r="BY964" s="125"/>
      <c r="BZ964" s="125"/>
      <c r="CO964" s="136"/>
      <c r="CP964" s="137"/>
    </row>
    <row r="965" spans="1:94" s="123" customFormat="1" x14ac:dyDescent="0.25">
      <c r="A965" s="128"/>
      <c r="B965" s="128"/>
      <c r="C965" s="79"/>
      <c r="D965" s="79"/>
      <c r="E965" s="128"/>
      <c r="F965" s="129"/>
      <c r="G965" s="128"/>
      <c r="H965" s="129"/>
      <c r="I965" s="127"/>
      <c r="J965" s="127"/>
      <c r="K965" s="128"/>
      <c r="L965" s="152"/>
      <c r="M965" s="153"/>
      <c r="N965" s="131"/>
      <c r="O965" s="80"/>
      <c r="P965" s="131"/>
      <c r="Q965" s="130"/>
      <c r="R965" s="130"/>
      <c r="S965" s="130"/>
      <c r="T965" s="130"/>
      <c r="U965" s="130"/>
      <c r="V965" s="131"/>
      <c r="W965" s="127"/>
      <c r="X965" s="127"/>
      <c r="Y965" s="127"/>
      <c r="Z965" s="127"/>
      <c r="AA965" s="127"/>
      <c r="AB965" s="127"/>
      <c r="AC965" s="127"/>
      <c r="AD965" s="127"/>
      <c r="AE965" s="126"/>
      <c r="AF965" s="10"/>
      <c r="AG965" s="124"/>
      <c r="AH965" s="124"/>
      <c r="AI965" s="124"/>
      <c r="AJ965" s="124"/>
      <c r="AO965" s="124"/>
      <c r="BR965" s="124"/>
      <c r="BS965" s="125"/>
      <c r="BT965" s="125"/>
      <c r="BX965" s="124"/>
      <c r="BY965" s="125"/>
      <c r="BZ965" s="125"/>
      <c r="CO965" s="136"/>
      <c r="CP965" s="137"/>
    </row>
    <row r="966" spans="1:94" s="123" customFormat="1" x14ac:dyDescent="0.25">
      <c r="A966" s="128"/>
      <c r="B966" s="128"/>
      <c r="C966" s="79"/>
      <c r="D966" s="79"/>
      <c r="E966" s="128"/>
      <c r="F966" s="129"/>
      <c r="G966" s="128"/>
      <c r="H966" s="129"/>
      <c r="I966" s="127"/>
      <c r="J966" s="127"/>
      <c r="K966" s="128"/>
      <c r="L966" s="152"/>
      <c r="M966" s="153"/>
      <c r="N966" s="131"/>
      <c r="O966" s="80"/>
      <c r="P966" s="131"/>
      <c r="Q966" s="130"/>
      <c r="R966" s="130"/>
      <c r="S966" s="130"/>
      <c r="T966" s="130"/>
      <c r="U966" s="130"/>
      <c r="V966" s="131"/>
      <c r="W966" s="127"/>
      <c r="X966" s="127"/>
      <c r="Y966" s="127"/>
      <c r="Z966" s="127"/>
      <c r="AA966" s="127"/>
      <c r="AB966" s="127"/>
      <c r="AC966" s="127"/>
      <c r="AD966" s="127"/>
      <c r="AE966" s="126"/>
      <c r="AF966" s="10"/>
      <c r="AG966" s="124"/>
      <c r="AH966" s="124"/>
      <c r="AI966" s="124"/>
      <c r="AJ966" s="124"/>
      <c r="AO966" s="124"/>
      <c r="BR966" s="124"/>
      <c r="BS966" s="125"/>
      <c r="BT966" s="125"/>
      <c r="BX966" s="124"/>
      <c r="BY966" s="125"/>
      <c r="BZ966" s="125"/>
      <c r="CO966" s="136"/>
      <c r="CP966" s="137"/>
    </row>
    <row r="967" spans="1:94" s="123" customFormat="1" x14ac:dyDescent="0.25">
      <c r="A967" s="128"/>
      <c r="B967" s="128"/>
      <c r="C967" s="79"/>
      <c r="D967" s="79"/>
      <c r="E967" s="128"/>
      <c r="F967" s="129"/>
      <c r="G967" s="128"/>
      <c r="H967" s="129"/>
      <c r="I967" s="127"/>
      <c r="J967" s="127"/>
      <c r="K967" s="128"/>
      <c r="L967" s="152"/>
      <c r="M967" s="153"/>
      <c r="N967" s="131"/>
      <c r="O967" s="80"/>
      <c r="P967" s="131"/>
      <c r="Q967" s="130"/>
      <c r="R967" s="130"/>
      <c r="S967" s="130"/>
      <c r="T967" s="130"/>
      <c r="U967" s="130"/>
      <c r="V967" s="131"/>
      <c r="W967" s="127"/>
      <c r="X967" s="127"/>
      <c r="Y967" s="127"/>
      <c r="Z967" s="127"/>
      <c r="AA967" s="127"/>
      <c r="AB967" s="127"/>
      <c r="AC967" s="127"/>
      <c r="AD967" s="127"/>
      <c r="AE967" s="126"/>
      <c r="AF967" s="10"/>
      <c r="AG967" s="124"/>
      <c r="AH967" s="124"/>
      <c r="AI967" s="124"/>
      <c r="AJ967" s="124"/>
      <c r="AO967" s="124"/>
      <c r="BR967" s="124"/>
      <c r="BS967" s="125"/>
      <c r="BT967" s="125"/>
      <c r="BX967" s="124"/>
      <c r="BY967" s="125"/>
      <c r="BZ967" s="125"/>
      <c r="CO967" s="136"/>
      <c r="CP967" s="137"/>
    </row>
    <row r="968" spans="1:94" s="123" customFormat="1" x14ac:dyDescent="0.25">
      <c r="A968" s="128"/>
      <c r="B968" s="128"/>
      <c r="C968" s="79"/>
      <c r="D968" s="79"/>
      <c r="E968" s="128"/>
      <c r="F968" s="129"/>
      <c r="G968" s="128"/>
      <c r="H968" s="129"/>
      <c r="I968" s="127"/>
      <c r="J968" s="127"/>
      <c r="K968" s="128"/>
      <c r="L968" s="152"/>
      <c r="M968" s="153"/>
      <c r="N968" s="131"/>
      <c r="O968" s="80"/>
      <c r="P968" s="131"/>
      <c r="Q968" s="130"/>
      <c r="R968" s="130"/>
      <c r="S968" s="130"/>
      <c r="T968" s="130"/>
      <c r="U968" s="130"/>
      <c r="V968" s="131"/>
      <c r="W968" s="127"/>
      <c r="X968" s="127"/>
      <c r="Y968" s="127"/>
      <c r="Z968" s="127"/>
      <c r="AA968" s="127"/>
      <c r="AB968" s="127"/>
      <c r="AC968" s="127"/>
      <c r="AD968" s="127"/>
      <c r="AE968" s="126"/>
      <c r="AF968" s="10"/>
      <c r="AG968" s="124"/>
      <c r="AH968" s="124"/>
      <c r="AI968" s="124"/>
      <c r="AJ968" s="124"/>
      <c r="AO968" s="124"/>
      <c r="BR968" s="124"/>
      <c r="BS968" s="125"/>
      <c r="BT968" s="125"/>
      <c r="BX968" s="124"/>
      <c r="BY968" s="125"/>
      <c r="BZ968" s="125"/>
      <c r="CO968" s="136"/>
      <c r="CP968" s="137"/>
    </row>
    <row r="969" spans="1:94" s="123" customFormat="1" x14ac:dyDescent="0.25">
      <c r="A969" s="128"/>
      <c r="B969" s="128"/>
      <c r="C969" s="79"/>
      <c r="D969" s="79"/>
      <c r="E969" s="128"/>
      <c r="F969" s="129"/>
      <c r="G969" s="128"/>
      <c r="H969" s="129"/>
      <c r="I969" s="127"/>
      <c r="J969" s="127"/>
      <c r="K969" s="128"/>
      <c r="L969" s="152"/>
      <c r="M969" s="153"/>
      <c r="N969" s="131"/>
      <c r="O969" s="80"/>
      <c r="P969" s="131"/>
      <c r="Q969" s="130"/>
      <c r="R969" s="130"/>
      <c r="S969" s="130"/>
      <c r="T969" s="130"/>
      <c r="U969" s="130"/>
      <c r="V969" s="131"/>
      <c r="W969" s="127"/>
      <c r="X969" s="127"/>
      <c r="Y969" s="127"/>
      <c r="Z969" s="127"/>
      <c r="AA969" s="127"/>
      <c r="AB969" s="127"/>
      <c r="AC969" s="127"/>
      <c r="AD969" s="127"/>
      <c r="AE969" s="126"/>
      <c r="AF969" s="10"/>
      <c r="AG969" s="124"/>
      <c r="AH969" s="124"/>
      <c r="AI969" s="124"/>
      <c r="AJ969" s="124"/>
      <c r="AO969" s="124"/>
      <c r="BR969" s="124"/>
      <c r="BS969" s="125"/>
      <c r="BT969" s="125"/>
      <c r="BX969" s="124"/>
      <c r="BY969" s="125"/>
      <c r="BZ969" s="125"/>
      <c r="CO969" s="136"/>
      <c r="CP969" s="137"/>
    </row>
    <row r="970" spans="1:94" s="123" customFormat="1" x14ac:dyDescent="0.25">
      <c r="A970" s="128"/>
      <c r="B970" s="128"/>
      <c r="C970" s="79"/>
      <c r="D970" s="79"/>
      <c r="E970" s="128"/>
      <c r="F970" s="129"/>
      <c r="G970" s="128"/>
      <c r="H970" s="129"/>
      <c r="I970" s="127"/>
      <c r="J970" s="127"/>
      <c r="K970" s="128"/>
      <c r="L970" s="152"/>
      <c r="M970" s="153"/>
      <c r="N970" s="131"/>
      <c r="O970" s="80"/>
      <c r="P970" s="131"/>
      <c r="Q970" s="130"/>
      <c r="R970" s="130"/>
      <c r="S970" s="130"/>
      <c r="T970" s="130"/>
      <c r="U970" s="130"/>
      <c r="V970" s="131"/>
      <c r="W970" s="127"/>
      <c r="X970" s="127"/>
      <c r="Y970" s="127"/>
      <c r="Z970" s="127"/>
      <c r="AA970" s="127"/>
      <c r="AB970" s="127"/>
      <c r="AC970" s="127"/>
      <c r="AD970" s="127"/>
      <c r="AE970" s="126"/>
      <c r="AF970" s="10"/>
      <c r="AG970" s="124"/>
      <c r="AH970" s="124"/>
      <c r="AI970" s="124"/>
      <c r="AJ970" s="124"/>
      <c r="AO970" s="124"/>
      <c r="BR970" s="124"/>
      <c r="BS970" s="125"/>
      <c r="BT970" s="125"/>
      <c r="BX970" s="124"/>
      <c r="BY970" s="125"/>
      <c r="BZ970" s="125"/>
      <c r="CO970" s="136"/>
      <c r="CP970" s="137"/>
    </row>
    <row r="971" spans="1:94" s="123" customFormat="1" x14ac:dyDescent="0.25">
      <c r="A971" s="128"/>
      <c r="B971" s="128"/>
      <c r="C971" s="79"/>
      <c r="D971" s="79"/>
      <c r="E971" s="128"/>
      <c r="F971" s="129"/>
      <c r="G971" s="128"/>
      <c r="H971" s="129"/>
      <c r="I971" s="127"/>
      <c r="J971" s="127"/>
      <c r="K971" s="128"/>
      <c r="L971" s="152"/>
      <c r="M971" s="153"/>
      <c r="N971" s="131"/>
      <c r="O971" s="80"/>
      <c r="P971" s="131"/>
      <c r="Q971" s="130"/>
      <c r="R971" s="130"/>
      <c r="S971" s="130"/>
      <c r="T971" s="130"/>
      <c r="U971" s="130"/>
      <c r="V971" s="131"/>
      <c r="W971" s="127"/>
      <c r="X971" s="127"/>
      <c r="Y971" s="127"/>
      <c r="Z971" s="127"/>
      <c r="AA971" s="127"/>
      <c r="AB971" s="127"/>
      <c r="AC971" s="127"/>
      <c r="AD971" s="127"/>
      <c r="AE971" s="126"/>
      <c r="AF971" s="10"/>
      <c r="AG971" s="124"/>
      <c r="AH971" s="124"/>
      <c r="AI971" s="124"/>
      <c r="AJ971" s="124"/>
      <c r="AO971" s="124"/>
      <c r="BR971" s="124"/>
      <c r="BS971" s="125"/>
      <c r="BT971" s="125"/>
      <c r="BX971" s="124"/>
      <c r="BY971" s="125"/>
      <c r="BZ971" s="125"/>
      <c r="CO971" s="136"/>
      <c r="CP971" s="137"/>
    </row>
    <row r="972" spans="1:94" s="123" customFormat="1" x14ac:dyDescent="0.25">
      <c r="A972" s="128"/>
      <c r="B972" s="128"/>
      <c r="C972" s="79"/>
      <c r="D972" s="79"/>
      <c r="E972" s="128"/>
      <c r="F972" s="129"/>
      <c r="G972" s="128"/>
      <c r="H972" s="129"/>
      <c r="I972" s="127"/>
      <c r="J972" s="127"/>
      <c r="K972" s="128"/>
      <c r="L972" s="152"/>
      <c r="M972" s="153"/>
      <c r="N972" s="131"/>
      <c r="O972" s="80"/>
      <c r="P972" s="131"/>
      <c r="Q972" s="130"/>
      <c r="R972" s="130"/>
      <c r="S972" s="130"/>
      <c r="T972" s="130"/>
      <c r="U972" s="130"/>
      <c r="V972" s="131"/>
      <c r="W972" s="127"/>
      <c r="X972" s="127"/>
      <c r="Y972" s="127"/>
      <c r="Z972" s="127"/>
      <c r="AA972" s="127"/>
      <c r="AB972" s="127"/>
      <c r="AC972" s="127"/>
      <c r="AD972" s="127"/>
      <c r="AE972" s="126"/>
      <c r="AF972" s="10"/>
      <c r="AG972" s="124"/>
      <c r="AH972" s="124"/>
      <c r="AI972" s="124"/>
      <c r="AJ972" s="124"/>
      <c r="AO972" s="124"/>
      <c r="BR972" s="124"/>
      <c r="BS972" s="125"/>
      <c r="BT972" s="125"/>
      <c r="BX972" s="124"/>
      <c r="BY972" s="125"/>
      <c r="BZ972" s="125"/>
      <c r="CO972" s="136"/>
      <c r="CP972" s="137"/>
    </row>
    <row r="973" spans="1:94" s="123" customFormat="1" x14ac:dyDescent="0.25">
      <c r="A973" s="128"/>
      <c r="B973" s="128"/>
      <c r="C973" s="79"/>
      <c r="D973" s="79"/>
      <c r="E973" s="128"/>
      <c r="F973" s="129"/>
      <c r="G973" s="128"/>
      <c r="H973" s="129"/>
      <c r="I973" s="127"/>
      <c r="J973" s="127"/>
      <c r="K973" s="128"/>
      <c r="L973" s="152"/>
      <c r="M973" s="153"/>
      <c r="N973" s="131"/>
      <c r="O973" s="80"/>
      <c r="P973" s="131"/>
      <c r="Q973" s="130"/>
      <c r="R973" s="130"/>
      <c r="S973" s="130"/>
      <c r="T973" s="130"/>
      <c r="U973" s="130"/>
      <c r="V973" s="131"/>
      <c r="W973" s="127"/>
      <c r="X973" s="127"/>
      <c r="Y973" s="127"/>
      <c r="Z973" s="127"/>
      <c r="AA973" s="127"/>
      <c r="AB973" s="127"/>
      <c r="AC973" s="127"/>
      <c r="AD973" s="127"/>
      <c r="AE973" s="126"/>
      <c r="AF973" s="10"/>
      <c r="AG973" s="124"/>
      <c r="AH973" s="124"/>
      <c r="AI973" s="124"/>
      <c r="AJ973" s="124"/>
      <c r="AO973" s="124"/>
      <c r="BR973" s="124"/>
      <c r="BS973" s="125"/>
      <c r="BT973" s="125"/>
      <c r="BX973" s="124"/>
      <c r="BY973" s="125"/>
      <c r="BZ973" s="125"/>
      <c r="CO973" s="136"/>
      <c r="CP973" s="137"/>
    </row>
    <row r="974" spans="1:94" s="123" customFormat="1" x14ac:dyDescent="0.25">
      <c r="A974" s="128"/>
      <c r="B974" s="128"/>
      <c r="C974" s="79"/>
      <c r="D974" s="79"/>
      <c r="E974" s="128"/>
      <c r="F974" s="129"/>
      <c r="G974" s="128"/>
      <c r="H974" s="129"/>
      <c r="I974" s="127"/>
      <c r="J974" s="127"/>
      <c r="K974" s="128"/>
      <c r="L974" s="152"/>
      <c r="M974" s="153"/>
      <c r="N974" s="131"/>
      <c r="O974" s="80"/>
      <c r="P974" s="131"/>
      <c r="Q974" s="130"/>
      <c r="R974" s="130"/>
      <c r="S974" s="130"/>
      <c r="T974" s="130"/>
      <c r="U974" s="130"/>
      <c r="V974" s="131"/>
      <c r="W974" s="127"/>
      <c r="X974" s="127"/>
      <c r="Y974" s="127"/>
      <c r="Z974" s="127"/>
      <c r="AA974" s="127"/>
      <c r="AB974" s="127"/>
      <c r="AC974" s="127"/>
      <c r="AD974" s="127"/>
      <c r="AE974" s="126"/>
      <c r="AF974" s="10"/>
      <c r="AG974" s="124"/>
      <c r="AH974" s="124"/>
      <c r="AI974" s="124"/>
      <c r="AJ974" s="124"/>
      <c r="AO974" s="124"/>
      <c r="BR974" s="124"/>
      <c r="BS974" s="125"/>
      <c r="BT974" s="125"/>
      <c r="BX974" s="124"/>
      <c r="BY974" s="125"/>
      <c r="BZ974" s="125"/>
      <c r="CO974" s="136"/>
      <c r="CP974" s="137"/>
    </row>
    <row r="975" spans="1:94" s="123" customFormat="1" x14ac:dyDescent="0.25">
      <c r="A975" s="128"/>
      <c r="B975" s="128"/>
      <c r="C975" s="79"/>
      <c r="D975" s="79"/>
      <c r="E975" s="128"/>
      <c r="F975" s="129"/>
      <c r="G975" s="128"/>
      <c r="H975" s="129"/>
      <c r="I975" s="127"/>
      <c r="J975" s="127"/>
      <c r="K975" s="128"/>
      <c r="L975" s="152"/>
      <c r="M975" s="153"/>
      <c r="N975" s="131"/>
      <c r="O975" s="80"/>
      <c r="P975" s="131"/>
      <c r="Q975" s="130"/>
      <c r="R975" s="130"/>
      <c r="S975" s="130"/>
      <c r="T975" s="130"/>
      <c r="U975" s="130"/>
      <c r="V975" s="131"/>
      <c r="W975" s="127"/>
      <c r="X975" s="127"/>
      <c r="Y975" s="127"/>
      <c r="Z975" s="127"/>
      <c r="AA975" s="127"/>
      <c r="AB975" s="127"/>
      <c r="AC975" s="127"/>
      <c r="AD975" s="127"/>
      <c r="AE975" s="126"/>
      <c r="AF975" s="10"/>
      <c r="AG975" s="124"/>
      <c r="AH975" s="124"/>
      <c r="AI975" s="124"/>
      <c r="AJ975" s="124"/>
      <c r="AO975" s="124"/>
      <c r="BR975" s="124"/>
      <c r="BS975" s="125"/>
      <c r="BT975" s="125"/>
      <c r="BX975" s="124"/>
      <c r="BY975" s="125"/>
      <c r="BZ975" s="125"/>
      <c r="CO975" s="136"/>
      <c r="CP975" s="137"/>
    </row>
    <row r="976" spans="1:94" s="123" customFormat="1" x14ac:dyDescent="0.25">
      <c r="A976" s="128"/>
      <c r="B976" s="128"/>
      <c r="C976" s="79"/>
      <c r="D976" s="79"/>
      <c r="E976" s="128"/>
      <c r="F976" s="129"/>
      <c r="G976" s="128"/>
      <c r="H976" s="129"/>
      <c r="I976" s="127"/>
      <c r="J976" s="127"/>
      <c r="K976" s="128"/>
      <c r="L976" s="152"/>
      <c r="M976" s="153"/>
      <c r="N976" s="131"/>
      <c r="O976" s="80"/>
      <c r="P976" s="131"/>
      <c r="Q976" s="130"/>
      <c r="R976" s="130"/>
      <c r="S976" s="130"/>
      <c r="T976" s="130"/>
      <c r="U976" s="130"/>
      <c r="V976" s="131"/>
      <c r="W976" s="127"/>
      <c r="X976" s="127"/>
      <c r="Y976" s="127"/>
      <c r="Z976" s="127"/>
      <c r="AA976" s="127"/>
      <c r="AB976" s="127"/>
      <c r="AC976" s="127"/>
      <c r="AD976" s="127"/>
      <c r="AE976" s="126"/>
      <c r="AF976" s="10"/>
      <c r="AG976" s="124"/>
      <c r="AH976" s="124"/>
      <c r="AI976" s="124"/>
      <c r="AJ976" s="124"/>
      <c r="AO976" s="124"/>
      <c r="BR976" s="124"/>
      <c r="BS976" s="125"/>
      <c r="BT976" s="125"/>
      <c r="BX976" s="124"/>
      <c r="BY976" s="125"/>
      <c r="BZ976" s="125"/>
      <c r="CO976" s="136"/>
      <c r="CP976" s="137"/>
    </row>
    <row r="977" spans="1:94" s="123" customFormat="1" x14ac:dyDescent="0.25">
      <c r="A977" s="128"/>
      <c r="B977" s="128"/>
      <c r="C977" s="79"/>
      <c r="D977" s="79"/>
      <c r="E977" s="128"/>
      <c r="F977" s="129"/>
      <c r="G977" s="128"/>
      <c r="H977" s="129"/>
      <c r="I977" s="127"/>
      <c r="J977" s="127"/>
      <c r="K977" s="128"/>
      <c r="L977" s="152"/>
      <c r="M977" s="153"/>
      <c r="N977" s="131"/>
      <c r="O977" s="80"/>
      <c r="P977" s="131"/>
      <c r="Q977" s="130"/>
      <c r="R977" s="130"/>
      <c r="S977" s="130"/>
      <c r="T977" s="130"/>
      <c r="U977" s="130"/>
      <c r="V977" s="131"/>
      <c r="W977" s="127"/>
      <c r="X977" s="127"/>
      <c r="Y977" s="127"/>
      <c r="Z977" s="127"/>
      <c r="AA977" s="127"/>
      <c r="AB977" s="127"/>
      <c r="AC977" s="127"/>
      <c r="AD977" s="127"/>
      <c r="AE977" s="126"/>
      <c r="AF977" s="10"/>
      <c r="AG977" s="124"/>
      <c r="AH977" s="124"/>
      <c r="AI977" s="124"/>
      <c r="AJ977" s="124"/>
      <c r="AO977" s="124"/>
      <c r="BR977" s="124"/>
      <c r="BS977" s="125"/>
      <c r="BT977" s="125"/>
      <c r="BX977" s="124"/>
      <c r="BY977" s="125"/>
      <c r="BZ977" s="125"/>
      <c r="CO977" s="136"/>
      <c r="CP977" s="137"/>
    </row>
    <row r="978" spans="1:94" s="123" customFormat="1" x14ac:dyDescent="0.25">
      <c r="A978" s="128"/>
      <c r="B978" s="128"/>
      <c r="C978" s="79"/>
      <c r="D978" s="79"/>
      <c r="E978" s="128"/>
      <c r="F978" s="129"/>
      <c r="G978" s="128"/>
      <c r="H978" s="129"/>
      <c r="I978" s="127"/>
      <c r="J978" s="127"/>
      <c r="K978" s="128"/>
      <c r="L978" s="152"/>
      <c r="M978" s="153"/>
      <c r="N978" s="131"/>
      <c r="O978" s="80"/>
      <c r="P978" s="131"/>
      <c r="Q978" s="130"/>
      <c r="R978" s="130"/>
      <c r="S978" s="130"/>
      <c r="T978" s="130"/>
      <c r="U978" s="130"/>
      <c r="V978" s="131"/>
      <c r="W978" s="127"/>
      <c r="X978" s="127"/>
      <c r="Y978" s="127"/>
      <c r="Z978" s="127"/>
      <c r="AA978" s="127"/>
      <c r="AB978" s="127"/>
      <c r="AC978" s="127"/>
      <c r="AD978" s="127"/>
      <c r="AE978" s="126"/>
      <c r="AF978" s="10"/>
      <c r="AG978" s="124"/>
      <c r="AH978" s="124"/>
      <c r="AI978" s="124"/>
      <c r="AJ978" s="124"/>
      <c r="AO978" s="124"/>
      <c r="BR978" s="124"/>
      <c r="BS978" s="125"/>
      <c r="BT978" s="125"/>
      <c r="BX978" s="124"/>
      <c r="BY978" s="125"/>
      <c r="BZ978" s="125"/>
      <c r="CO978" s="136"/>
      <c r="CP978" s="137"/>
    </row>
    <row r="979" spans="1:94" s="123" customFormat="1" x14ac:dyDescent="0.25">
      <c r="A979" s="128"/>
      <c r="B979" s="128"/>
      <c r="C979" s="79"/>
      <c r="D979" s="79"/>
      <c r="E979" s="128"/>
      <c r="F979" s="129"/>
      <c r="G979" s="128"/>
      <c r="H979" s="129"/>
      <c r="I979" s="127"/>
      <c r="J979" s="127"/>
      <c r="K979" s="128"/>
      <c r="L979" s="152"/>
      <c r="M979" s="153"/>
      <c r="N979" s="131"/>
      <c r="O979" s="80"/>
      <c r="P979" s="131"/>
      <c r="Q979" s="130"/>
      <c r="R979" s="130"/>
      <c r="S979" s="130"/>
      <c r="T979" s="130"/>
      <c r="U979" s="130"/>
      <c r="V979" s="131"/>
      <c r="W979" s="127"/>
      <c r="X979" s="127"/>
      <c r="Y979" s="127"/>
      <c r="Z979" s="127"/>
      <c r="AA979" s="127"/>
      <c r="AB979" s="127"/>
      <c r="AC979" s="127"/>
      <c r="AD979" s="127"/>
      <c r="AE979" s="126"/>
      <c r="AF979" s="10"/>
      <c r="AG979" s="124"/>
      <c r="AH979" s="124"/>
      <c r="AI979" s="124"/>
      <c r="AJ979" s="124"/>
      <c r="AO979" s="124"/>
      <c r="BR979" s="124"/>
      <c r="BS979" s="125"/>
      <c r="BT979" s="125"/>
      <c r="BX979" s="124"/>
      <c r="BY979" s="125"/>
      <c r="BZ979" s="125"/>
      <c r="CO979" s="136"/>
      <c r="CP979" s="137"/>
    </row>
    <row r="980" spans="1:94" s="123" customFormat="1" x14ac:dyDescent="0.25">
      <c r="A980" s="128"/>
      <c r="B980" s="128"/>
      <c r="C980" s="79"/>
      <c r="D980" s="79"/>
      <c r="E980" s="128"/>
      <c r="F980" s="129"/>
      <c r="G980" s="128"/>
      <c r="H980" s="129"/>
      <c r="I980" s="127"/>
      <c r="J980" s="127"/>
      <c r="K980" s="128"/>
      <c r="L980" s="152"/>
      <c r="M980" s="153"/>
      <c r="N980" s="131"/>
      <c r="O980" s="80"/>
      <c r="P980" s="131"/>
      <c r="Q980" s="130"/>
      <c r="R980" s="130"/>
      <c r="S980" s="130"/>
      <c r="T980" s="130"/>
      <c r="U980" s="130"/>
      <c r="V980" s="131"/>
      <c r="W980" s="127"/>
      <c r="X980" s="127"/>
      <c r="Y980" s="127"/>
      <c r="Z980" s="127"/>
      <c r="AA980" s="127"/>
      <c r="AB980" s="127"/>
      <c r="AC980" s="127"/>
      <c r="AD980" s="127"/>
      <c r="AE980" s="126"/>
      <c r="AF980" s="10"/>
      <c r="AG980" s="124"/>
      <c r="AH980" s="124"/>
      <c r="AI980" s="124"/>
      <c r="AJ980" s="124"/>
      <c r="AO980" s="124"/>
      <c r="BR980" s="124"/>
      <c r="BS980" s="125"/>
      <c r="BT980" s="125"/>
      <c r="BX980" s="124"/>
      <c r="BY980" s="125"/>
      <c r="BZ980" s="125"/>
      <c r="CO980" s="136"/>
      <c r="CP980" s="137"/>
    </row>
    <row r="981" spans="1:94" s="123" customFormat="1" x14ac:dyDescent="0.25">
      <c r="A981" s="128"/>
      <c r="B981" s="128"/>
      <c r="C981" s="79"/>
      <c r="D981" s="79"/>
      <c r="E981" s="128"/>
      <c r="F981" s="129"/>
      <c r="G981" s="128"/>
      <c r="H981" s="129"/>
      <c r="I981" s="127"/>
      <c r="J981" s="127"/>
      <c r="K981" s="128"/>
      <c r="L981" s="152"/>
      <c r="M981" s="153"/>
      <c r="N981" s="131"/>
      <c r="O981" s="80"/>
      <c r="P981" s="131"/>
      <c r="Q981" s="130"/>
      <c r="R981" s="130"/>
      <c r="S981" s="130"/>
      <c r="T981" s="130"/>
      <c r="U981" s="130"/>
      <c r="V981" s="131"/>
      <c r="W981" s="127"/>
      <c r="X981" s="127"/>
      <c r="Y981" s="127"/>
      <c r="Z981" s="127"/>
      <c r="AA981" s="127"/>
      <c r="AB981" s="127"/>
      <c r="AC981" s="127"/>
      <c r="AD981" s="127"/>
      <c r="AE981" s="126"/>
      <c r="AF981" s="10"/>
      <c r="AG981" s="124"/>
      <c r="AH981" s="124"/>
      <c r="AI981" s="124"/>
      <c r="AJ981" s="124"/>
      <c r="AO981" s="124"/>
      <c r="BR981" s="124"/>
      <c r="BS981" s="125"/>
      <c r="BT981" s="125"/>
      <c r="BX981" s="124"/>
      <c r="BY981" s="125"/>
      <c r="BZ981" s="125"/>
      <c r="CO981" s="136"/>
      <c r="CP981" s="137"/>
    </row>
    <row r="982" spans="1:94" s="123" customFormat="1" x14ac:dyDescent="0.25">
      <c r="A982" s="128"/>
      <c r="B982" s="128"/>
      <c r="C982" s="79"/>
      <c r="D982" s="79"/>
      <c r="E982" s="128"/>
      <c r="F982" s="129"/>
      <c r="G982" s="128"/>
      <c r="H982" s="129"/>
      <c r="I982" s="127"/>
      <c r="J982" s="127"/>
      <c r="K982" s="128"/>
      <c r="L982" s="152"/>
      <c r="M982" s="153"/>
      <c r="N982" s="131"/>
      <c r="O982" s="80"/>
      <c r="P982" s="131"/>
      <c r="Q982" s="130"/>
      <c r="R982" s="130"/>
      <c r="S982" s="130"/>
      <c r="T982" s="130"/>
      <c r="U982" s="130"/>
      <c r="V982" s="131"/>
      <c r="W982" s="127"/>
      <c r="X982" s="127"/>
      <c r="Y982" s="127"/>
      <c r="Z982" s="127"/>
      <c r="AA982" s="127"/>
      <c r="AB982" s="127"/>
      <c r="AC982" s="127"/>
      <c r="AD982" s="127"/>
      <c r="AE982" s="126"/>
      <c r="AF982" s="10"/>
      <c r="AG982" s="124"/>
      <c r="AH982" s="124"/>
      <c r="AI982" s="124"/>
      <c r="AJ982" s="124"/>
      <c r="AO982" s="124"/>
      <c r="BR982" s="124"/>
      <c r="BS982" s="125"/>
      <c r="BT982" s="125"/>
      <c r="BX982" s="124"/>
      <c r="BY982" s="125"/>
      <c r="BZ982" s="125"/>
      <c r="CO982" s="136"/>
      <c r="CP982" s="137"/>
    </row>
    <row r="983" spans="1:94" s="123" customFormat="1" x14ac:dyDescent="0.25">
      <c r="A983" s="128"/>
      <c r="B983" s="128"/>
      <c r="C983" s="79"/>
      <c r="D983" s="79"/>
      <c r="E983" s="128"/>
      <c r="F983" s="129"/>
      <c r="G983" s="128"/>
      <c r="H983" s="129"/>
      <c r="I983" s="127"/>
      <c r="J983" s="127"/>
      <c r="K983" s="128"/>
      <c r="L983" s="152"/>
      <c r="M983" s="153"/>
      <c r="N983" s="131"/>
      <c r="O983" s="80"/>
      <c r="P983" s="131"/>
      <c r="Q983" s="130"/>
      <c r="R983" s="130"/>
      <c r="S983" s="130"/>
      <c r="T983" s="130"/>
      <c r="U983" s="130"/>
      <c r="V983" s="131"/>
      <c r="W983" s="127"/>
      <c r="X983" s="127"/>
      <c r="Y983" s="127"/>
      <c r="Z983" s="127"/>
      <c r="AA983" s="127"/>
      <c r="AB983" s="127"/>
      <c r="AC983" s="127"/>
      <c r="AD983" s="127"/>
      <c r="AE983" s="126"/>
      <c r="AF983" s="10"/>
      <c r="AG983" s="124"/>
      <c r="AH983" s="124"/>
      <c r="AI983" s="124"/>
      <c r="AJ983" s="124"/>
      <c r="AO983" s="124"/>
      <c r="BR983" s="124"/>
      <c r="BS983" s="125"/>
      <c r="BT983" s="125"/>
      <c r="BX983" s="124"/>
      <c r="BY983" s="125"/>
      <c r="BZ983" s="125"/>
      <c r="CO983" s="136"/>
      <c r="CP983" s="137"/>
    </row>
    <row r="984" spans="1:94" s="123" customFormat="1" x14ac:dyDescent="0.25">
      <c r="A984" s="128"/>
      <c r="B984" s="128"/>
      <c r="C984" s="79"/>
      <c r="D984" s="79"/>
      <c r="E984" s="128"/>
      <c r="F984" s="129"/>
      <c r="G984" s="128"/>
      <c r="H984" s="129"/>
      <c r="I984" s="127"/>
      <c r="J984" s="127"/>
      <c r="K984" s="128"/>
      <c r="L984" s="152"/>
      <c r="M984" s="153"/>
      <c r="N984" s="131"/>
      <c r="O984" s="80"/>
      <c r="P984" s="131"/>
      <c r="Q984" s="130"/>
      <c r="R984" s="130"/>
      <c r="S984" s="130"/>
      <c r="T984" s="130"/>
      <c r="U984" s="130"/>
      <c r="V984" s="131"/>
      <c r="W984" s="127"/>
      <c r="X984" s="127"/>
      <c r="Y984" s="127"/>
      <c r="Z984" s="127"/>
      <c r="AA984" s="127"/>
      <c r="AB984" s="127"/>
      <c r="AC984" s="127"/>
      <c r="AD984" s="127"/>
      <c r="AE984" s="126"/>
      <c r="AF984" s="10"/>
      <c r="AG984" s="124"/>
      <c r="AH984" s="124"/>
      <c r="AI984" s="124"/>
      <c r="AJ984" s="124"/>
      <c r="AO984" s="124"/>
      <c r="BR984" s="124"/>
      <c r="BS984" s="125"/>
      <c r="BT984" s="125"/>
      <c r="BX984" s="124"/>
      <c r="BY984" s="125"/>
      <c r="BZ984" s="125"/>
      <c r="CO984" s="136"/>
      <c r="CP984" s="137"/>
    </row>
    <row r="985" spans="1:94" s="123" customFormat="1" x14ac:dyDescent="0.25">
      <c r="A985" s="128"/>
      <c r="B985" s="128"/>
      <c r="C985" s="79"/>
      <c r="D985" s="79"/>
      <c r="E985" s="128"/>
      <c r="F985" s="129"/>
      <c r="G985" s="128"/>
      <c r="H985" s="129"/>
      <c r="I985" s="127"/>
      <c r="J985" s="127"/>
      <c r="K985" s="128"/>
      <c r="L985" s="152"/>
      <c r="M985" s="153"/>
      <c r="N985" s="131"/>
      <c r="O985" s="80"/>
      <c r="P985" s="131"/>
      <c r="Q985" s="130"/>
      <c r="R985" s="130"/>
      <c r="S985" s="130"/>
      <c r="T985" s="130"/>
      <c r="U985" s="130"/>
      <c r="V985" s="131"/>
      <c r="W985" s="127"/>
      <c r="X985" s="127"/>
      <c r="Y985" s="127"/>
      <c r="Z985" s="127"/>
      <c r="AA985" s="127"/>
      <c r="AB985" s="127"/>
      <c r="AC985" s="127"/>
      <c r="AD985" s="127"/>
      <c r="AE985" s="126"/>
      <c r="AF985" s="10"/>
      <c r="AG985" s="124"/>
      <c r="AH985" s="124"/>
      <c r="AI985" s="124"/>
      <c r="AJ985" s="124"/>
      <c r="AO985" s="124"/>
      <c r="BR985" s="124"/>
      <c r="BS985" s="125"/>
      <c r="BT985" s="125"/>
      <c r="BX985" s="124"/>
      <c r="BY985" s="125"/>
      <c r="BZ985" s="125"/>
      <c r="CO985" s="136"/>
      <c r="CP985" s="137"/>
    </row>
    <row r="986" spans="1:94" s="123" customFormat="1" x14ac:dyDescent="0.25">
      <c r="A986" s="128"/>
      <c r="B986" s="128"/>
      <c r="C986" s="79"/>
      <c r="D986" s="79"/>
      <c r="E986" s="128"/>
      <c r="F986" s="129"/>
      <c r="G986" s="128"/>
      <c r="H986" s="129"/>
      <c r="I986" s="127"/>
      <c r="J986" s="127"/>
      <c r="K986" s="128"/>
      <c r="L986" s="152"/>
      <c r="M986" s="153"/>
      <c r="N986" s="131"/>
      <c r="O986" s="80"/>
      <c r="P986" s="131"/>
      <c r="Q986" s="130"/>
      <c r="R986" s="130"/>
      <c r="S986" s="130"/>
      <c r="T986" s="130"/>
      <c r="U986" s="130"/>
      <c r="V986" s="131"/>
      <c r="W986" s="127"/>
      <c r="X986" s="127"/>
      <c r="Y986" s="127"/>
      <c r="Z986" s="127"/>
      <c r="AA986" s="127"/>
      <c r="AB986" s="127"/>
      <c r="AC986" s="127"/>
      <c r="AD986" s="127"/>
      <c r="AE986" s="126"/>
      <c r="AF986" s="10"/>
      <c r="AG986" s="124"/>
      <c r="AH986" s="124"/>
      <c r="AI986" s="124"/>
      <c r="AJ986" s="124"/>
      <c r="AO986" s="124"/>
      <c r="BR986" s="124"/>
      <c r="BS986" s="125"/>
      <c r="BT986" s="125"/>
      <c r="BX986" s="124"/>
      <c r="BY986" s="125"/>
      <c r="BZ986" s="125"/>
      <c r="CO986" s="136"/>
      <c r="CP986" s="137"/>
    </row>
    <row r="987" spans="1:94" s="123" customFormat="1" x14ac:dyDescent="0.25">
      <c r="A987" s="128"/>
      <c r="B987" s="128"/>
      <c r="C987" s="79"/>
      <c r="D987" s="79"/>
      <c r="E987" s="128"/>
      <c r="F987" s="129"/>
      <c r="G987" s="128"/>
      <c r="H987" s="129"/>
      <c r="I987" s="127"/>
      <c r="J987" s="127"/>
      <c r="K987" s="128"/>
      <c r="L987" s="152"/>
      <c r="M987" s="153"/>
      <c r="N987" s="131"/>
      <c r="O987" s="80"/>
      <c r="P987" s="131"/>
      <c r="Q987" s="130"/>
      <c r="R987" s="130"/>
      <c r="S987" s="130"/>
      <c r="T987" s="130"/>
      <c r="U987" s="130"/>
      <c r="V987" s="131"/>
      <c r="W987" s="127"/>
      <c r="X987" s="127"/>
      <c r="Y987" s="127"/>
      <c r="Z987" s="127"/>
      <c r="AA987" s="127"/>
      <c r="AB987" s="127"/>
      <c r="AC987" s="127"/>
      <c r="AD987" s="127"/>
      <c r="AE987" s="126"/>
      <c r="AF987" s="10"/>
      <c r="AG987" s="124"/>
      <c r="AH987" s="124"/>
      <c r="AI987" s="124"/>
      <c r="AJ987" s="124"/>
      <c r="AO987" s="124"/>
      <c r="BR987" s="124"/>
      <c r="BS987" s="125"/>
      <c r="BT987" s="125"/>
      <c r="BX987" s="124"/>
      <c r="BY987" s="125"/>
      <c r="BZ987" s="125"/>
      <c r="CO987" s="136"/>
      <c r="CP987" s="137"/>
    </row>
    <row r="988" spans="1:94" s="123" customFormat="1" x14ac:dyDescent="0.25">
      <c r="A988" s="128"/>
      <c r="B988" s="128"/>
      <c r="C988" s="79"/>
      <c r="D988" s="79"/>
      <c r="E988" s="128"/>
      <c r="F988" s="129"/>
      <c r="G988" s="128"/>
      <c r="H988" s="129"/>
      <c r="I988" s="127"/>
      <c r="J988" s="127"/>
      <c r="K988" s="128"/>
      <c r="L988" s="152"/>
      <c r="M988" s="153"/>
      <c r="N988" s="131"/>
      <c r="O988" s="80"/>
      <c r="P988" s="131"/>
      <c r="Q988" s="130"/>
      <c r="R988" s="130"/>
      <c r="S988" s="130"/>
      <c r="T988" s="130"/>
      <c r="U988" s="130"/>
      <c r="V988" s="131"/>
      <c r="W988" s="127"/>
      <c r="X988" s="127"/>
      <c r="Y988" s="127"/>
      <c r="Z988" s="127"/>
      <c r="AA988" s="127"/>
      <c r="AB988" s="127"/>
      <c r="AC988" s="127"/>
      <c r="AD988" s="127"/>
      <c r="AE988" s="126"/>
      <c r="AF988" s="10"/>
      <c r="AG988" s="124"/>
      <c r="AH988" s="124"/>
      <c r="AI988" s="124"/>
      <c r="AJ988" s="124"/>
      <c r="AO988" s="124"/>
      <c r="BR988" s="124"/>
      <c r="BS988" s="125"/>
      <c r="BT988" s="125"/>
      <c r="BX988" s="124"/>
      <c r="BY988" s="125"/>
      <c r="BZ988" s="125"/>
      <c r="CO988" s="136"/>
      <c r="CP988" s="137"/>
    </row>
    <row r="989" spans="1:94" s="123" customFormat="1" x14ac:dyDescent="0.25">
      <c r="A989" s="128"/>
      <c r="B989" s="128"/>
      <c r="C989" s="79"/>
      <c r="D989" s="79"/>
      <c r="E989" s="128"/>
      <c r="F989" s="129"/>
      <c r="G989" s="128"/>
      <c r="H989" s="129"/>
      <c r="I989" s="127"/>
      <c r="J989" s="127"/>
      <c r="K989" s="128"/>
      <c r="L989" s="152"/>
      <c r="M989" s="153"/>
      <c r="N989" s="131"/>
      <c r="O989" s="80"/>
      <c r="P989" s="131"/>
      <c r="Q989" s="130"/>
      <c r="R989" s="130"/>
      <c r="S989" s="130"/>
      <c r="T989" s="130"/>
      <c r="U989" s="130"/>
      <c r="V989" s="131"/>
      <c r="W989" s="127"/>
      <c r="X989" s="127"/>
      <c r="Y989" s="127"/>
      <c r="Z989" s="127"/>
      <c r="AA989" s="127"/>
      <c r="AB989" s="127"/>
      <c r="AC989" s="127"/>
      <c r="AD989" s="127"/>
      <c r="AE989" s="126"/>
      <c r="AF989" s="10"/>
      <c r="AG989" s="124"/>
      <c r="AH989" s="124"/>
      <c r="AI989" s="124"/>
      <c r="AJ989" s="124"/>
      <c r="AO989" s="124"/>
      <c r="BR989" s="124"/>
      <c r="BS989" s="125"/>
      <c r="BT989" s="125"/>
      <c r="BX989" s="124"/>
      <c r="BY989" s="125"/>
      <c r="BZ989" s="125"/>
      <c r="CO989" s="136"/>
      <c r="CP989" s="137"/>
    </row>
    <row r="990" spans="1:94" s="123" customFormat="1" x14ac:dyDescent="0.25">
      <c r="A990" s="128"/>
      <c r="B990" s="128"/>
      <c r="C990" s="79"/>
      <c r="D990" s="79"/>
      <c r="E990" s="128"/>
      <c r="F990" s="129"/>
      <c r="G990" s="128"/>
      <c r="H990" s="129"/>
      <c r="I990" s="127"/>
      <c r="J990" s="127"/>
      <c r="K990" s="128"/>
      <c r="L990" s="152"/>
      <c r="M990" s="153"/>
      <c r="N990" s="131"/>
      <c r="O990" s="80"/>
      <c r="P990" s="131"/>
      <c r="Q990" s="130"/>
      <c r="R990" s="130"/>
      <c r="S990" s="130"/>
      <c r="T990" s="130"/>
      <c r="U990" s="130"/>
      <c r="V990" s="131"/>
      <c r="W990" s="127"/>
      <c r="X990" s="127"/>
      <c r="Y990" s="127"/>
      <c r="Z990" s="127"/>
      <c r="AA990" s="127"/>
      <c r="AB990" s="127"/>
      <c r="AC990" s="127"/>
      <c r="AD990" s="127"/>
      <c r="AE990" s="126"/>
      <c r="AF990" s="10"/>
      <c r="AG990" s="124"/>
      <c r="AH990" s="124"/>
      <c r="AI990" s="124"/>
      <c r="AJ990" s="124"/>
      <c r="AO990" s="124"/>
      <c r="BR990" s="124"/>
      <c r="BS990" s="125"/>
      <c r="BT990" s="125"/>
      <c r="BX990" s="124"/>
      <c r="BY990" s="125"/>
      <c r="BZ990" s="125"/>
      <c r="CO990" s="136"/>
      <c r="CP990" s="137"/>
    </row>
    <row r="991" spans="1:94" s="123" customFormat="1" x14ac:dyDescent="0.25">
      <c r="A991" s="128"/>
      <c r="B991" s="128"/>
      <c r="C991" s="79"/>
      <c r="D991" s="79"/>
      <c r="E991" s="128"/>
      <c r="F991" s="129"/>
      <c r="G991" s="128"/>
      <c r="H991" s="129"/>
      <c r="I991" s="127"/>
      <c r="J991" s="127"/>
      <c r="K991" s="128"/>
      <c r="L991" s="152"/>
      <c r="M991" s="153"/>
      <c r="N991" s="131"/>
      <c r="O991" s="80"/>
      <c r="P991" s="131"/>
      <c r="Q991" s="130"/>
      <c r="R991" s="130"/>
      <c r="S991" s="130"/>
      <c r="T991" s="130"/>
      <c r="U991" s="130"/>
      <c r="V991" s="131"/>
      <c r="W991" s="127"/>
      <c r="X991" s="127"/>
      <c r="Y991" s="127"/>
      <c r="Z991" s="127"/>
      <c r="AA991" s="127"/>
      <c r="AB991" s="127"/>
      <c r="AC991" s="127"/>
      <c r="AD991" s="127"/>
      <c r="AE991" s="126"/>
      <c r="AF991" s="10"/>
      <c r="AG991" s="124"/>
      <c r="AH991" s="124"/>
      <c r="AI991" s="124"/>
      <c r="AJ991" s="124"/>
      <c r="AO991" s="124"/>
      <c r="BR991" s="124"/>
      <c r="BS991" s="125"/>
      <c r="BT991" s="125"/>
      <c r="BX991" s="124"/>
      <c r="BY991" s="125"/>
      <c r="BZ991" s="125"/>
      <c r="CO991" s="136"/>
      <c r="CP991" s="137"/>
    </row>
    <row r="992" spans="1:94" s="123" customFormat="1" x14ac:dyDescent="0.25">
      <c r="A992" s="128"/>
      <c r="B992" s="128"/>
      <c r="C992" s="79"/>
      <c r="D992" s="79"/>
      <c r="E992" s="128"/>
      <c r="F992" s="129"/>
      <c r="G992" s="128"/>
      <c r="H992" s="129"/>
      <c r="I992" s="127"/>
      <c r="J992" s="127"/>
      <c r="K992" s="128"/>
      <c r="L992" s="152"/>
      <c r="M992" s="153"/>
      <c r="N992" s="131"/>
      <c r="O992" s="80"/>
      <c r="P992" s="131"/>
      <c r="Q992" s="130"/>
      <c r="R992" s="130"/>
      <c r="S992" s="130"/>
      <c r="T992" s="130"/>
      <c r="U992" s="130"/>
      <c r="V992" s="131"/>
      <c r="W992" s="127"/>
      <c r="X992" s="127"/>
      <c r="Y992" s="127"/>
      <c r="Z992" s="127"/>
      <c r="AA992" s="127"/>
      <c r="AB992" s="127"/>
      <c r="AC992" s="127"/>
      <c r="AD992" s="127"/>
      <c r="AE992" s="126"/>
      <c r="AF992" s="10"/>
      <c r="AG992" s="124"/>
      <c r="AH992" s="124"/>
      <c r="AI992" s="124"/>
      <c r="AJ992" s="124"/>
      <c r="AO992" s="124"/>
      <c r="BR992" s="124"/>
      <c r="BS992" s="125"/>
      <c r="BT992" s="125"/>
      <c r="BX992" s="124"/>
      <c r="BY992" s="125"/>
      <c r="BZ992" s="125"/>
      <c r="CO992" s="136"/>
      <c r="CP992" s="137"/>
    </row>
    <row r="993" spans="1:94" s="123" customFormat="1" x14ac:dyDescent="0.25">
      <c r="A993" s="128"/>
      <c r="B993" s="128"/>
      <c r="C993" s="79"/>
      <c r="D993" s="79"/>
      <c r="E993" s="128"/>
      <c r="F993" s="129"/>
      <c r="G993" s="128"/>
      <c r="H993" s="129"/>
      <c r="I993" s="127"/>
      <c r="J993" s="127"/>
      <c r="K993" s="128"/>
      <c r="L993" s="152"/>
      <c r="M993" s="153"/>
      <c r="N993" s="131"/>
      <c r="O993" s="80"/>
      <c r="P993" s="131"/>
      <c r="Q993" s="130"/>
      <c r="R993" s="130"/>
      <c r="S993" s="130"/>
      <c r="T993" s="130"/>
      <c r="U993" s="130"/>
      <c r="V993" s="131"/>
      <c r="W993" s="127"/>
      <c r="X993" s="127"/>
      <c r="Y993" s="127"/>
      <c r="Z993" s="127"/>
      <c r="AA993" s="127"/>
      <c r="AB993" s="127"/>
      <c r="AC993" s="127"/>
      <c r="AD993" s="127"/>
      <c r="AE993" s="126"/>
      <c r="AF993" s="10"/>
      <c r="AG993" s="124"/>
      <c r="AH993" s="124"/>
      <c r="AI993" s="124"/>
      <c r="AJ993" s="124"/>
      <c r="AO993" s="124"/>
      <c r="BR993" s="124"/>
      <c r="BS993" s="125"/>
      <c r="BT993" s="125"/>
      <c r="BX993" s="124"/>
      <c r="BY993" s="125"/>
      <c r="BZ993" s="125"/>
      <c r="CO993" s="136"/>
      <c r="CP993" s="137"/>
    </row>
    <row r="994" spans="1:94" s="123" customFormat="1" x14ac:dyDescent="0.25">
      <c r="A994" s="128"/>
      <c r="B994" s="128"/>
      <c r="C994" s="79"/>
      <c r="D994" s="79"/>
      <c r="E994" s="128"/>
      <c r="F994" s="129"/>
      <c r="G994" s="128"/>
      <c r="H994" s="129"/>
      <c r="I994" s="127"/>
      <c r="J994" s="127"/>
      <c r="K994" s="128"/>
      <c r="L994" s="152"/>
      <c r="M994" s="153"/>
      <c r="N994" s="131"/>
      <c r="O994" s="80"/>
      <c r="P994" s="131"/>
      <c r="Q994" s="130"/>
      <c r="R994" s="130"/>
      <c r="S994" s="130"/>
      <c r="T994" s="130"/>
      <c r="U994" s="130"/>
      <c r="V994" s="131"/>
      <c r="W994" s="127"/>
      <c r="X994" s="127"/>
      <c r="Y994" s="127"/>
      <c r="Z994" s="127"/>
      <c r="AA994" s="127"/>
      <c r="AB994" s="127"/>
      <c r="AC994" s="127"/>
      <c r="AD994" s="127"/>
      <c r="AE994" s="126"/>
      <c r="AF994" s="10"/>
      <c r="AG994" s="124"/>
      <c r="AH994" s="124"/>
      <c r="AI994" s="124"/>
      <c r="AJ994" s="124"/>
      <c r="AO994" s="124"/>
      <c r="BR994" s="124"/>
      <c r="BS994" s="125"/>
      <c r="BT994" s="125"/>
      <c r="BX994" s="124"/>
      <c r="BY994" s="125"/>
      <c r="BZ994" s="125"/>
      <c r="CO994" s="136"/>
      <c r="CP994" s="137"/>
    </row>
    <row r="995" spans="1:94" s="123" customFormat="1" x14ac:dyDescent="0.25">
      <c r="A995" s="128"/>
      <c r="B995" s="128"/>
      <c r="C995" s="79"/>
      <c r="D995" s="79"/>
      <c r="E995" s="128"/>
      <c r="F995" s="129"/>
      <c r="G995" s="128"/>
      <c r="H995" s="129"/>
      <c r="I995" s="127"/>
      <c r="J995" s="127"/>
      <c r="K995" s="128"/>
      <c r="L995" s="152"/>
      <c r="M995" s="153"/>
      <c r="N995" s="131"/>
      <c r="O995" s="80"/>
      <c r="P995" s="131"/>
      <c r="Q995" s="130"/>
      <c r="R995" s="130"/>
      <c r="S995" s="130"/>
      <c r="T995" s="130"/>
      <c r="U995" s="130"/>
      <c r="V995" s="131"/>
      <c r="W995" s="127"/>
      <c r="X995" s="127"/>
      <c r="Y995" s="127"/>
      <c r="Z995" s="127"/>
      <c r="AA995" s="127"/>
      <c r="AB995" s="127"/>
      <c r="AC995" s="127"/>
      <c r="AD995" s="127"/>
      <c r="AE995" s="126"/>
      <c r="AF995" s="10"/>
      <c r="AG995" s="124"/>
      <c r="AH995" s="124"/>
      <c r="AI995" s="124"/>
      <c r="AJ995" s="124"/>
      <c r="AO995" s="124"/>
      <c r="BR995" s="124"/>
      <c r="BS995" s="125"/>
      <c r="BT995" s="125"/>
      <c r="BX995" s="124"/>
      <c r="BY995" s="125"/>
      <c r="BZ995" s="125"/>
      <c r="CO995" s="136"/>
      <c r="CP995" s="137"/>
    </row>
    <row r="996" spans="1:94" s="123" customFormat="1" x14ac:dyDescent="0.25">
      <c r="A996" s="128"/>
      <c r="B996" s="128"/>
      <c r="C996" s="79"/>
      <c r="D996" s="79"/>
      <c r="E996" s="128"/>
      <c r="F996" s="129"/>
      <c r="G996" s="128"/>
      <c r="H996" s="129"/>
      <c r="I996" s="127"/>
      <c r="J996" s="127"/>
      <c r="K996" s="128"/>
      <c r="L996" s="152"/>
      <c r="M996" s="153"/>
      <c r="N996" s="131"/>
      <c r="O996" s="80"/>
      <c r="P996" s="131"/>
      <c r="Q996" s="130"/>
      <c r="R996" s="130"/>
      <c r="S996" s="130"/>
      <c r="T996" s="130"/>
      <c r="U996" s="130"/>
      <c r="V996" s="131"/>
      <c r="W996" s="127"/>
      <c r="X996" s="127"/>
      <c r="Y996" s="127"/>
      <c r="Z996" s="127"/>
      <c r="AA996" s="127"/>
      <c r="AB996" s="127"/>
      <c r="AC996" s="127"/>
      <c r="AD996" s="127"/>
      <c r="AE996" s="126"/>
      <c r="AF996" s="10"/>
      <c r="AG996" s="124"/>
      <c r="AH996" s="124"/>
      <c r="AI996" s="124"/>
      <c r="AJ996" s="124"/>
      <c r="AO996" s="124"/>
      <c r="BR996" s="124"/>
      <c r="BS996" s="125"/>
      <c r="BT996" s="125"/>
      <c r="BX996" s="124"/>
      <c r="BY996" s="125"/>
      <c r="BZ996" s="125"/>
      <c r="CO996" s="136"/>
      <c r="CP996" s="137"/>
    </row>
    <row r="997" spans="1:94" s="123" customFormat="1" x14ac:dyDescent="0.25">
      <c r="A997" s="128"/>
      <c r="B997" s="128"/>
      <c r="C997" s="79"/>
      <c r="D997" s="79"/>
      <c r="E997" s="128"/>
      <c r="F997" s="129"/>
      <c r="G997" s="128"/>
      <c r="H997" s="129"/>
      <c r="I997" s="127"/>
      <c r="J997" s="127"/>
      <c r="K997" s="128"/>
      <c r="L997" s="152"/>
      <c r="M997" s="153"/>
      <c r="N997" s="131"/>
      <c r="O997" s="80"/>
      <c r="P997" s="131"/>
      <c r="Q997" s="130"/>
      <c r="R997" s="130"/>
      <c r="S997" s="130"/>
      <c r="T997" s="130"/>
      <c r="U997" s="130"/>
      <c r="V997" s="131"/>
      <c r="W997" s="127"/>
      <c r="X997" s="127"/>
      <c r="Y997" s="127"/>
      <c r="Z997" s="127"/>
      <c r="AA997" s="127"/>
      <c r="AB997" s="127"/>
      <c r="AC997" s="127"/>
      <c r="AD997" s="127"/>
      <c r="AE997" s="126"/>
      <c r="AF997" s="10"/>
      <c r="AG997" s="124"/>
      <c r="AH997" s="124"/>
      <c r="AI997" s="124"/>
      <c r="AJ997" s="124"/>
      <c r="AO997" s="124"/>
      <c r="BR997" s="124"/>
      <c r="BS997" s="125"/>
      <c r="BT997" s="125"/>
      <c r="BX997" s="124"/>
      <c r="BY997" s="125"/>
      <c r="BZ997" s="125"/>
      <c r="CO997" s="136"/>
      <c r="CP997" s="137"/>
    </row>
    <row r="998" spans="1:94" s="123" customFormat="1" x14ac:dyDescent="0.25">
      <c r="A998" s="128"/>
      <c r="B998" s="128"/>
      <c r="C998" s="79"/>
      <c r="D998" s="79"/>
      <c r="E998" s="128"/>
      <c r="F998" s="129"/>
      <c r="G998" s="128"/>
      <c r="H998" s="129"/>
      <c r="I998" s="127"/>
      <c r="J998" s="127"/>
      <c r="K998" s="128"/>
      <c r="L998" s="152"/>
      <c r="M998" s="153"/>
      <c r="N998" s="131"/>
      <c r="O998" s="80"/>
      <c r="P998" s="131"/>
      <c r="Q998" s="130"/>
      <c r="R998" s="130"/>
      <c r="S998" s="130"/>
      <c r="T998" s="130"/>
      <c r="U998" s="130"/>
      <c r="V998" s="131"/>
      <c r="W998" s="127"/>
      <c r="X998" s="127"/>
      <c r="Y998" s="127"/>
      <c r="Z998" s="127"/>
      <c r="AA998" s="127"/>
      <c r="AB998" s="127"/>
      <c r="AC998" s="127"/>
      <c r="AD998" s="127"/>
      <c r="AE998" s="126"/>
      <c r="AF998" s="10"/>
      <c r="AG998" s="124"/>
      <c r="AH998" s="124"/>
      <c r="AI998" s="124"/>
      <c r="AJ998" s="124"/>
      <c r="AO998" s="124"/>
      <c r="BR998" s="124"/>
      <c r="BS998" s="125"/>
      <c r="BT998" s="125"/>
      <c r="BX998" s="124"/>
      <c r="BY998" s="125"/>
      <c r="BZ998" s="125"/>
      <c r="CO998" s="136"/>
      <c r="CP998" s="137"/>
    </row>
    <row r="999" spans="1:94" s="123" customFormat="1" x14ac:dyDescent="0.25">
      <c r="A999" s="128"/>
      <c r="B999" s="128"/>
      <c r="C999" s="79"/>
      <c r="D999" s="79"/>
      <c r="E999" s="128"/>
      <c r="F999" s="129"/>
      <c r="G999" s="128"/>
      <c r="H999" s="129"/>
      <c r="I999" s="127"/>
      <c r="J999" s="127"/>
      <c r="K999" s="128"/>
      <c r="L999" s="152"/>
      <c r="M999" s="153"/>
      <c r="N999" s="131"/>
      <c r="O999" s="80"/>
      <c r="P999" s="131"/>
      <c r="Q999" s="130"/>
      <c r="R999" s="130"/>
      <c r="S999" s="130"/>
      <c r="T999" s="130"/>
      <c r="U999" s="130"/>
      <c r="V999" s="131"/>
      <c r="W999" s="127"/>
      <c r="X999" s="127"/>
      <c r="Y999" s="127"/>
      <c r="Z999" s="127"/>
      <c r="AA999" s="127"/>
      <c r="AB999" s="127"/>
      <c r="AC999" s="127"/>
      <c r="AD999" s="127"/>
      <c r="AE999" s="126"/>
      <c r="AF999" s="10"/>
      <c r="AG999" s="124"/>
      <c r="AH999" s="124"/>
      <c r="AI999" s="124"/>
      <c r="AJ999" s="124"/>
      <c r="AO999" s="124"/>
      <c r="BR999" s="124"/>
      <c r="BS999" s="125"/>
      <c r="BT999" s="125"/>
      <c r="BX999" s="124"/>
      <c r="BY999" s="125"/>
      <c r="BZ999" s="125"/>
      <c r="CO999" s="136"/>
      <c r="CP999" s="137"/>
    </row>
    <row r="1000" spans="1:94" s="123" customFormat="1" x14ac:dyDescent="0.25">
      <c r="A1000" s="128"/>
      <c r="B1000" s="128"/>
      <c r="C1000" s="79"/>
      <c r="D1000" s="79"/>
      <c r="E1000" s="128"/>
      <c r="F1000" s="129"/>
      <c r="G1000" s="128"/>
      <c r="H1000" s="129"/>
      <c r="I1000" s="127"/>
      <c r="J1000" s="127"/>
      <c r="K1000" s="128"/>
      <c r="L1000" s="152"/>
      <c r="M1000" s="153"/>
      <c r="N1000" s="131"/>
      <c r="O1000" s="80"/>
      <c r="P1000" s="131"/>
      <c r="Q1000" s="130"/>
      <c r="R1000" s="130"/>
      <c r="S1000" s="130"/>
      <c r="T1000" s="130"/>
      <c r="U1000" s="130"/>
      <c r="V1000" s="131"/>
      <c r="W1000" s="127"/>
      <c r="X1000" s="127"/>
      <c r="Y1000" s="127"/>
      <c r="Z1000" s="127"/>
      <c r="AA1000" s="127"/>
      <c r="AB1000" s="127"/>
      <c r="AC1000" s="127"/>
      <c r="AD1000" s="127"/>
      <c r="AE1000" s="126"/>
      <c r="AF1000" s="10"/>
      <c r="AG1000" s="124"/>
      <c r="AH1000" s="124"/>
      <c r="AI1000" s="124"/>
      <c r="AJ1000" s="124"/>
      <c r="AO1000" s="124"/>
      <c r="BR1000" s="124"/>
      <c r="BS1000" s="125"/>
      <c r="BT1000" s="125"/>
      <c r="BX1000" s="124"/>
      <c r="BY1000" s="125"/>
      <c r="BZ1000" s="125"/>
      <c r="CO1000" s="136"/>
      <c r="CP1000" s="137"/>
    </row>
    <row r="1001" spans="1:94" s="123" customFormat="1" x14ac:dyDescent="0.25">
      <c r="A1001" s="128"/>
      <c r="B1001" s="128"/>
      <c r="C1001" s="79"/>
      <c r="D1001" s="79"/>
      <c r="E1001" s="128"/>
      <c r="F1001" s="129"/>
      <c r="G1001" s="128"/>
      <c r="H1001" s="129"/>
      <c r="I1001" s="127"/>
      <c r="J1001" s="127"/>
      <c r="K1001" s="128"/>
      <c r="L1001" s="152"/>
      <c r="M1001" s="153"/>
      <c r="N1001" s="131"/>
      <c r="O1001" s="80"/>
      <c r="P1001" s="131"/>
      <c r="Q1001" s="130"/>
      <c r="R1001" s="130"/>
      <c r="S1001" s="130"/>
      <c r="T1001" s="130"/>
      <c r="U1001" s="130"/>
      <c r="V1001" s="131"/>
      <c r="W1001" s="127"/>
      <c r="X1001" s="127"/>
      <c r="Y1001" s="127"/>
      <c r="Z1001" s="127"/>
      <c r="AA1001" s="127"/>
      <c r="AB1001" s="127"/>
      <c r="AC1001" s="127"/>
      <c r="AD1001" s="127"/>
      <c r="AE1001" s="126"/>
      <c r="AF1001" s="10"/>
      <c r="AG1001" s="124"/>
      <c r="AH1001" s="124"/>
      <c r="AI1001" s="124"/>
      <c r="AJ1001" s="124"/>
      <c r="AO1001" s="124"/>
      <c r="BR1001" s="124"/>
      <c r="BS1001" s="125"/>
      <c r="BT1001" s="125"/>
      <c r="BX1001" s="124"/>
      <c r="BY1001" s="125"/>
      <c r="BZ1001" s="125"/>
      <c r="CO1001" s="136"/>
      <c r="CP1001" s="137"/>
    </row>
    <row r="1002" spans="1:94" s="123" customFormat="1" x14ac:dyDescent="0.25">
      <c r="A1002" s="128"/>
      <c r="B1002" s="128"/>
      <c r="C1002" s="79"/>
      <c r="D1002" s="79"/>
      <c r="E1002" s="128"/>
      <c r="F1002" s="129"/>
      <c r="G1002" s="128"/>
      <c r="H1002" s="129"/>
      <c r="I1002" s="127"/>
      <c r="J1002" s="127"/>
      <c r="K1002" s="128"/>
      <c r="L1002" s="152"/>
      <c r="M1002" s="153"/>
      <c r="N1002" s="131"/>
      <c r="O1002" s="80"/>
      <c r="P1002" s="131"/>
      <c r="Q1002" s="130"/>
      <c r="R1002" s="130"/>
      <c r="S1002" s="130"/>
      <c r="T1002" s="130"/>
      <c r="U1002" s="130"/>
      <c r="V1002" s="131"/>
      <c r="W1002" s="127"/>
      <c r="X1002" s="127"/>
      <c r="Y1002" s="127"/>
      <c r="Z1002" s="127"/>
      <c r="AA1002" s="127"/>
      <c r="AB1002" s="127"/>
      <c r="AC1002" s="127"/>
      <c r="AD1002" s="127"/>
      <c r="AE1002" s="126"/>
      <c r="AF1002" s="10"/>
      <c r="AG1002" s="124"/>
      <c r="AH1002" s="124"/>
      <c r="AI1002" s="124"/>
      <c r="AJ1002" s="124"/>
      <c r="AO1002" s="124"/>
      <c r="BR1002" s="124"/>
      <c r="BS1002" s="125"/>
      <c r="BT1002" s="125"/>
      <c r="BX1002" s="124"/>
      <c r="BY1002" s="125"/>
      <c r="BZ1002" s="125"/>
      <c r="CO1002" s="136"/>
      <c r="CP1002" s="137"/>
    </row>
    <row r="1003" spans="1:94" s="123" customFormat="1" x14ac:dyDescent="0.25">
      <c r="A1003" s="128"/>
      <c r="B1003" s="128"/>
      <c r="C1003" s="79"/>
      <c r="D1003" s="79"/>
      <c r="E1003" s="128"/>
      <c r="F1003" s="129"/>
      <c r="G1003" s="128"/>
      <c r="H1003" s="129"/>
      <c r="I1003" s="127"/>
      <c r="J1003" s="127"/>
      <c r="K1003" s="128"/>
      <c r="L1003" s="152"/>
      <c r="M1003" s="153"/>
      <c r="N1003" s="131"/>
      <c r="O1003" s="80"/>
      <c r="P1003" s="131"/>
      <c r="Q1003" s="130"/>
      <c r="R1003" s="130"/>
      <c r="S1003" s="130"/>
      <c r="T1003" s="130"/>
      <c r="U1003" s="130"/>
      <c r="V1003" s="131"/>
      <c r="W1003" s="127"/>
      <c r="X1003" s="127"/>
      <c r="Y1003" s="127"/>
      <c r="Z1003" s="127"/>
      <c r="AA1003" s="127"/>
      <c r="AB1003" s="127"/>
      <c r="AC1003" s="127"/>
      <c r="AD1003" s="127"/>
      <c r="AE1003" s="126"/>
      <c r="AF1003" s="10"/>
      <c r="AG1003" s="124"/>
      <c r="AH1003" s="124"/>
      <c r="AI1003" s="124"/>
      <c r="AJ1003" s="124"/>
      <c r="AO1003" s="124"/>
      <c r="BR1003" s="124"/>
      <c r="BS1003" s="125"/>
      <c r="BT1003" s="125"/>
      <c r="BX1003" s="124"/>
      <c r="BY1003" s="125"/>
      <c r="BZ1003" s="125"/>
      <c r="CO1003" s="136"/>
      <c r="CP1003" s="137"/>
    </row>
    <row r="1004" spans="1:94" s="123" customFormat="1" x14ac:dyDescent="0.25">
      <c r="A1004" s="128"/>
      <c r="B1004" s="128"/>
      <c r="C1004" s="79"/>
      <c r="D1004" s="79"/>
      <c r="E1004" s="128"/>
      <c r="F1004" s="129"/>
      <c r="G1004" s="128"/>
      <c r="H1004" s="129"/>
      <c r="I1004" s="127"/>
      <c r="J1004" s="127"/>
      <c r="K1004" s="128"/>
      <c r="L1004" s="152"/>
      <c r="M1004" s="153"/>
      <c r="N1004" s="131"/>
      <c r="O1004" s="80"/>
      <c r="P1004" s="131"/>
      <c r="Q1004" s="130"/>
      <c r="R1004" s="130"/>
      <c r="S1004" s="130"/>
      <c r="T1004" s="130"/>
      <c r="U1004" s="130"/>
      <c r="V1004" s="131"/>
      <c r="W1004" s="127"/>
      <c r="X1004" s="127"/>
      <c r="Y1004" s="127"/>
      <c r="Z1004" s="127"/>
      <c r="AA1004" s="127"/>
      <c r="AB1004" s="127"/>
      <c r="AC1004" s="127"/>
      <c r="AD1004" s="127"/>
      <c r="AE1004" s="126"/>
      <c r="AF1004" s="10"/>
      <c r="AG1004" s="124"/>
      <c r="AH1004" s="124"/>
      <c r="AI1004" s="124"/>
      <c r="AJ1004" s="124"/>
      <c r="AO1004" s="124"/>
      <c r="BR1004" s="124"/>
      <c r="BS1004" s="125"/>
      <c r="BT1004" s="125"/>
      <c r="BX1004" s="124"/>
      <c r="BY1004" s="125"/>
      <c r="BZ1004" s="125"/>
      <c r="CO1004" s="136"/>
      <c r="CP1004" s="137"/>
    </row>
    <row r="1005" spans="1:94" s="123" customFormat="1" x14ac:dyDescent="0.25">
      <c r="A1005" s="128"/>
      <c r="B1005" s="128"/>
      <c r="C1005" s="79"/>
      <c r="D1005" s="79"/>
      <c r="E1005" s="128"/>
      <c r="F1005" s="129"/>
      <c r="G1005" s="128"/>
      <c r="H1005" s="129"/>
      <c r="I1005" s="127"/>
      <c r="J1005" s="127"/>
      <c r="K1005" s="128"/>
      <c r="L1005" s="152"/>
      <c r="M1005" s="153"/>
      <c r="N1005" s="131"/>
      <c r="O1005" s="80"/>
      <c r="P1005" s="131"/>
      <c r="Q1005" s="130"/>
      <c r="R1005" s="130"/>
      <c r="S1005" s="130"/>
      <c r="T1005" s="130"/>
      <c r="U1005" s="130"/>
      <c r="V1005" s="131"/>
      <c r="W1005" s="127"/>
      <c r="X1005" s="127"/>
      <c r="Y1005" s="127"/>
      <c r="Z1005" s="127"/>
      <c r="AA1005" s="127"/>
      <c r="AB1005" s="127"/>
      <c r="AC1005" s="127"/>
      <c r="AD1005" s="127"/>
      <c r="AE1005" s="126"/>
      <c r="AF1005" s="10"/>
      <c r="AG1005" s="124"/>
      <c r="AH1005" s="124"/>
      <c r="AI1005" s="124"/>
      <c r="AJ1005" s="124"/>
      <c r="AO1005" s="124"/>
      <c r="BR1005" s="124"/>
      <c r="BS1005" s="125"/>
      <c r="BT1005" s="125"/>
      <c r="BX1005" s="124"/>
      <c r="BY1005" s="125"/>
      <c r="BZ1005" s="125"/>
      <c r="CO1005" s="136"/>
      <c r="CP1005" s="137"/>
    </row>
    <row r="1006" spans="1:94" s="123" customFormat="1" x14ac:dyDescent="0.25">
      <c r="A1006" s="128"/>
      <c r="B1006" s="128"/>
      <c r="C1006" s="79"/>
      <c r="D1006" s="79"/>
      <c r="E1006" s="128"/>
      <c r="F1006" s="129"/>
      <c r="G1006" s="128"/>
      <c r="H1006" s="129"/>
      <c r="I1006" s="127"/>
      <c r="J1006" s="127"/>
      <c r="K1006" s="128"/>
      <c r="L1006" s="152"/>
      <c r="M1006" s="153"/>
      <c r="N1006" s="131"/>
      <c r="O1006" s="80"/>
      <c r="P1006" s="131"/>
      <c r="Q1006" s="130"/>
      <c r="R1006" s="130"/>
      <c r="S1006" s="130"/>
      <c r="T1006" s="130"/>
      <c r="U1006" s="130"/>
      <c r="V1006" s="131"/>
      <c r="W1006" s="127"/>
      <c r="X1006" s="127"/>
      <c r="Y1006" s="127"/>
      <c r="Z1006" s="127"/>
      <c r="AA1006" s="127"/>
      <c r="AB1006" s="127"/>
      <c r="AC1006" s="127"/>
      <c r="AD1006" s="127"/>
      <c r="AE1006" s="126"/>
      <c r="AF1006" s="10"/>
      <c r="AG1006" s="124"/>
      <c r="AH1006" s="124"/>
      <c r="AI1006" s="124"/>
      <c r="AJ1006" s="124"/>
      <c r="AO1006" s="124"/>
      <c r="BR1006" s="124"/>
      <c r="BS1006" s="125"/>
      <c r="BT1006" s="125"/>
      <c r="BX1006" s="124"/>
      <c r="BY1006" s="125"/>
      <c r="BZ1006" s="125"/>
      <c r="CO1006" s="136"/>
      <c r="CP1006" s="137"/>
    </row>
    <row r="1007" spans="1:94" s="123" customFormat="1" x14ac:dyDescent="0.25">
      <c r="A1007" s="128"/>
      <c r="B1007" s="128"/>
      <c r="C1007" s="79"/>
      <c r="D1007" s="79"/>
      <c r="E1007" s="128"/>
      <c r="F1007" s="129"/>
      <c r="G1007" s="128"/>
      <c r="H1007" s="129"/>
      <c r="I1007" s="127"/>
      <c r="J1007" s="127"/>
      <c r="K1007" s="128"/>
      <c r="L1007" s="152"/>
      <c r="M1007" s="153"/>
      <c r="N1007" s="131"/>
      <c r="O1007" s="80"/>
      <c r="P1007" s="131"/>
      <c r="Q1007" s="130"/>
      <c r="R1007" s="130"/>
      <c r="S1007" s="130"/>
      <c r="T1007" s="130"/>
      <c r="U1007" s="130"/>
      <c r="V1007" s="131"/>
      <c r="W1007" s="127"/>
      <c r="X1007" s="127"/>
      <c r="Y1007" s="127"/>
      <c r="Z1007" s="127"/>
      <c r="AA1007" s="127"/>
      <c r="AB1007" s="127"/>
      <c r="AC1007" s="127"/>
      <c r="AD1007" s="127"/>
      <c r="AE1007" s="126"/>
      <c r="AF1007" s="10"/>
      <c r="AG1007" s="124"/>
      <c r="AH1007" s="124"/>
      <c r="AI1007" s="124"/>
      <c r="AJ1007" s="124"/>
      <c r="AO1007" s="124"/>
      <c r="BR1007" s="124"/>
      <c r="BS1007" s="125"/>
      <c r="BT1007" s="125"/>
      <c r="BX1007" s="124"/>
      <c r="BY1007" s="125"/>
      <c r="BZ1007" s="125"/>
      <c r="CO1007" s="136"/>
      <c r="CP1007" s="137"/>
    </row>
    <row r="1008" spans="1:94" s="123" customFormat="1" x14ac:dyDescent="0.25">
      <c r="A1008" s="128"/>
      <c r="B1008" s="128"/>
      <c r="C1008" s="79"/>
      <c r="D1008" s="79"/>
      <c r="E1008" s="128"/>
      <c r="F1008" s="129"/>
      <c r="G1008" s="128"/>
      <c r="H1008" s="129"/>
      <c r="I1008" s="127"/>
      <c r="J1008" s="127"/>
      <c r="K1008" s="128"/>
      <c r="L1008" s="152"/>
      <c r="M1008" s="153"/>
      <c r="N1008" s="131"/>
      <c r="O1008" s="80"/>
      <c r="P1008" s="131"/>
      <c r="Q1008" s="130"/>
      <c r="R1008" s="130"/>
      <c r="S1008" s="130"/>
      <c r="T1008" s="130"/>
      <c r="U1008" s="130"/>
      <c r="V1008" s="131"/>
      <c r="W1008" s="127"/>
      <c r="X1008" s="127"/>
      <c r="Y1008" s="127"/>
      <c r="Z1008" s="127"/>
      <c r="AA1008" s="127"/>
      <c r="AB1008" s="127"/>
      <c r="AC1008" s="127"/>
      <c r="AD1008" s="127"/>
      <c r="AE1008" s="126"/>
      <c r="AF1008" s="10"/>
      <c r="AG1008" s="124"/>
      <c r="AH1008" s="124"/>
      <c r="AI1008" s="124"/>
      <c r="AJ1008" s="124"/>
      <c r="AO1008" s="124"/>
      <c r="BR1008" s="124"/>
      <c r="BS1008" s="125"/>
      <c r="BT1008" s="125"/>
      <c r="BX1008" s="124"/>
      <c r="BY1008" s="125"/>
      <c r="BZ1008" s="125"/>
      <c r="CO1008" s="136"/>
      <c r="CP1008" s="137"/>
    </row>
    <row r="1009" spans="1:94" s="123" customFormat="1" x14ac:dyDescent="0.25">
      <c r="A1009" s="128"/>
      <c r="B1009" s="128"/>
      <c r="C1009" s="79"/>
      <c r="D1009" s="79"/>
      <c r="E1009" s="128"/>
      <c r="F1009" s="129"/>
      <c r="G1009" s="128"/>
      <c r="H1009" s="129"/>
      <c r="I1009" s="127"/>
      <c r="J1009" s="127"/>
      <c r="K1009" s="128"/>
      <c r="L1009" s="152"/>
      <c r="M1009" s="153"/>
      <c r="N1009" s="131"/>
      <c r="O1009" s="80"/>
      <c r="P1009" s="131"/>
      <c r="Q1009" s="130"/>
      <c r="R1009" s="130"/>
      <c r="S1009" s="130"/>
      <c r="T1009" s="130"/>
      <c r="U1009" s="130"/>
      <c r="V1009" s="131"/>
      <c r="W1009" s="127"/>
      <c r="X1009" s="127"/>
      <c r="Y1009" s="127"/>
      <c r="Z1009" s="127"/>
      <c r="AA1009" s="127"/>
      <c r="AB1009" s="127"/>
      <c r="AC1009" s="127"/>
      <c r="AD1009" s="127"/>
      <c r="AE1009" s="126"/>
      <c r="AF1009" s="10"/>
      <c r="AG1009" s="124"/>
      <c r="AH1009" s="124"/>
      <c r="AI1009" s="124"/>
      <c r="AJ1009" s="124"/>
      <c r="AO1009" s="124"/>
      <c r="BR1009" s="124"/>
      <c r="BS1009" s="125"/>
      <c r="BT1009" s="125"/>
      <c r="BX1009" s="124"/>
      <c r="BY1009" s="125"/>
      <c r="BZ1009" s="125"/>
      <c r="CO1009" s="136"/>
      <c r="CP1009" s="137"/>
    </row>
    <row r="1010" spans="1:94" s="123" customFormat="1" x14ac:dyDescent="0.25">
      <c r="A1010" s="128"/>
      <c r="B1010" s="128"/>
      <c r="C1010" s="79"/>
      <c r="D1010" s="79"/>
      <c r="E1010" s="128"/>
      <c r="F1010" s="129"/>
      <c r="G1010" s="128"/>
      <c r="H1010" s="129"/>
      <c r="I1010" s="127"/>
      <c r="J1010" s="127"/>
      <c r="K1010" s="128"/>
      <c r="L1010" s="152"/>
      <c r="M1010" s="153"/>
      <c r="N1010" s="131"/>
      <c r="O1010" s="80"/>
      <c r="P1010" s="131"/>
      <c r="Q1010" s="130"/>
      <c r="R1010" s="130"/>
      <c r="S1010" s="130"/>
      <c r="T1010" s="130"/>
      <c r="U1010" s="130"/>
      <c r="V1010" s="131"/>
      <c r="W1010" s="127"/>
      <c r="X1010" s="127"/>
      <c r="Y1010" s="127"/>
      <c r="Z1010" s="127"/>
      <c r="AA1010" s="127"/>
      <c r="AB1010" s="127"/>
      <c r="AC1010" s="127"/>
      <c r="AD1010" s="127"/>
      <c r="AE1010" s="126"/>
      <c r="AF1010" s="10"/>
      <c r="AG1010" s="124"/>
      <c r="AH1010" s="124"/>
      <c r="AI1010" s="124"/>
      <c r="AJ1010" s="124"/>
      <c r="AO1010" s="124"/>
      <c r="BR1010" s="124"/>
      <c r="BS1010" s="125"/>
      <c r="BT1010" s="125"/>
      <c r="BX1010" s="124"/>
      <c r="BY1010" s="125"/>
      <c r="BZ1010" s="125"/>
      <c r="CO1010" s="136"/>
      <c r="CP1010" s="137"/>
    </row>
    <row r="1011" spans="1:94" s="123" customFormat="1" x14ac:dyDescent="0.25">
      <c r="A1011" s="128"/>
      <c r="B1011" s="128"/>
      <c r="C1011" s="79"/>
      <c r="D1011" s="79"/>
      <c r="E1011" s="128"/>
      <c r="F1011" s="129"/>
      <c r="G1011" s="128"/>
      <c r="H1011" s="129"/>
      <c r="I1011" s="127"/>
      <c r="J1011" s="127"/>
      <c r="K1011" s="128"/>
      <c r="L1011" s="152"/>
      <c r="M1011" s="153"/>
      <c r="N1011" s="131"/>
      <c r="O1011" s="80"/>
      <c r="P1011" s="131"/>
      <c r="Q1011" s="130"/>
      <c r="R1011" s="130"/>
      <c r="S1011" s="130"/>
      <c r="T1011" s="130"/>
      <c r="U1011" s="130"/>
      <c r="V1011" s="131"/>
      <c r="W1011" s="127"/>
      <c r="X1011" s="127"/>
      <c r="Y1011" s="127"/>
      <c r="Z1011" s="127"/>
      <c r="AA1011" s="127"/>
      <c r="AB1011" s="127"/>
      <c r="AC1011" s="127"/>
      <c r="AD1011" s="127"/>
      <c r="AE1011" s="126"/>
      <c r="AF1011" s="10"/>
      <c r="AG1011" s="124"/>
      <c r="AH1011" s="124"/>
      <c r="AI1011" s="124"/>
      <c r="AJ1011" s="124"/>
      <c r="AO1011" s="124"/>
      <c r="BR1011" s="124"/>
      <c r="BS1011" s="125"/>
      <c r="BT1011" s="125"/>
      <c r="BX1011" s="124"/>
      <c r="BY1011" s="125"/>
      <c r="BZ1011" s="125"/>
      <c r="CO1011" s="136"/>
      <c r="CP1011" s="137"/>
    </row>
    <row r="1012" spans="1:94" s="123" customFormat="1" x14ac:dyDescent="0.25">
      <c r="A1012" s="128"/>
      <c r="B1012" s="128"/>
      <c r="C1012" s="79"/>
      <c r="D1012" s="79"/>
      <c r="E1012" s="128"/>
      <c r="F1012" s="129"/>
      <c r="G1012" s="128"/>
      <c r="H1012" s="129"/>
      <c r="I1012" s="127"/>
      <c r="J1012" s="127"/>
      <c r="K1012" s="128"/>
      <c r="L1012" s="152"/>
      <c r="M1012" s="153"/>
      <c r="N1012" s="131"/>
      <c r="O1012" s="80"/>
      <c r="P1012" s="131"/>
      <c r="Q1012" s="130"/>
      <c r="R1012" s="130"/>
      <c r="S1012" s="130"/>
      <c r="T1012" s="130"/>
      <c r="U1012" s="130"/>
      <c r="V1012" s="131"/>
      <c r="W1012" s="127"/>
      <c r="X1012" s="127"/>
      <c r="Y1012" s="127"/>
      <c r="Z1012" s="127"/>
      <c r="AA1012" s="127"/>
      <c r="AB1012" s="127"/>
      <c r="AC1012" s="127"/>
      <c r="AD1012" s="127"/>
      <c r="AE1012" s="126"/>
      <c r="AF1012" s="10"/>
      <c r="AG1012" s="124"/>
      <c r="AH1012" s="124"/>
      <c r="AI1012" s="124"/>
      <c r="AJ1012" s="124"/>
      <c r="AO1012" s="124"/>
      <c r="BR1012" s="124"/>
      <c r="BS1012" s="125"/>
      <c r="BT1012" s="125"/>
      <c r="BX1012" s="124"/>
      <c r="BY1012" s="125"/>
      <c r="BZ1012" s="125"/>
      <c r="CO1012" s="136"/>
      <c r="CP1012" s="137"/>
    </row>
    <row r="1013" spans="1:94" s="123" customFormat="1" x14ac:dyDescent="0.25">
      <c r="A1013" s="128"/>
      <c r="B1013" s="128"/>
      <c r="C1013" s="79"/>
      <c r="D1013" s="79"/>
      <c r="E1013" s="128"/>
      <c r="F1013" s="129"/>
      <c r="G1013" s="128"/>
      <c r="H1013" s="129"/>
      <c r="I1013" s="127"/>
      <c r="J1013" s="127"/>
      <c r="K1013" s="128"/>
      <c r="L1013" s="152"/>
      <c r="M1013" s="153"/>
      <c r="N1013" s="131"/>
      <c r="O1013" s="80"/>
      <c r="P1013" s="131"/>
      <c r="Q1013" s="130"/>
      <c r="R1013" s="130"/>
      <c r="S1013" s="130"/>
      <c r="T1013" s="130"/>
      <c r="U1013" s="130"/>
      <c r="V1013" s="131"/>
      <c r="W1013" s="127"/>
      <c r="X1013" s="127"/>
      <c r="Y1013" s="127"/>
      <c r="Z1013" s="127"/>
      <c r="AA1013" s="127"/>
      <c r="AB1013" s="127"/>
      <c r="AC1013" s="127"/>
      <c r="AD1013" s="127"/>
      <c r="AE1013" s="126"/>
      <c r="AF1013" s="10"/>
      <c r="AG1013" s="124"/>
      <c r="AH1013" s="124"/>
      <c r="AI1013" s="124"/>
      <c r="AJ1013" s="124"/>
      <c r="AO1013" s="124"/>
      <c r="BR1013" s="124"/>
      <c r="BS1013" s="125"/>
      <c r="BT1013" s="125"/>
      <c r="BX1013" s="124"/>
      <c r="BY1013" s="125"/>
      <c r="BZ1013" s="125"/>
      <c r="CO1013" s="136"/>
      <c r="CP1013" s="137"/>
    </row>
    <row r="1014" spans="1:94" s="123" customFormat="1" x14ac:dyDescent="0.25">
      <c r="A1014" s="128"/>
      <c r="B1014" s="128"/>
      <c r="C1014" s="79"/>
      <c r="D1014" s="79"/>
      <c r="E1014" s="128"/>
      <c r="F1014" s="129"/>
      <c r="G1014" s="128"/>
      <c r="H1014" s="129"/>
      <c r="I1014" s="127"/>
      <c r="J1014" s="127"/>
      <c r="K1014" s="128"/>
      <c r="L1014" s="152"/>
      <c r="M1014" s="153"/>
      <c r="N1014" s="131"/>
      <c r="O1014" s="80"/>
      <c r="P1014" s="131"/>
      <c r="Q1014" s="130"/>
      <c r="R1014" s="130"/>
      <c r="S1014" s="130"/>
      <c r="T1014" s="130"/>
      <c r="U1014" s="130"/>
      <c r="V1014" s="131"/>
      <c r="W1014" s="127"/>
      <c r="X1014" s="127"/>
      <c r="Y1014" s="127"/>
      <c r="Z1014" s="127"/>
      <c r="AA1014" s="127"/>
      <c r="AB1014" s="127"/>
      <c r="AC1014" s="127"/>
      <c r="AD1014" s="127"/>
      <c r="AE1014" s="126"/>
      <c r="AF1014" s="10"/>
      <c r="AG1014" s="124"/>
      <c r="AH1014" s="124"/>
      <c r="AI1014" s="124"/>
      <c r="AJ1014" s="124"/>
      <c r="AO1014" s="124"/>
      <c r="BR1014" s="124"/>
      <c r="BS1014" s="125"/>
      <c r="BT1014" s="125"/>
      <c r="BX1014" s="124"/>
      <c r="BY1014" s="125"/>
      <c r="BZ1014" s="125"/>
      <c r="CO1014" s="136"/>
      <c r="CP1014" s="137"/>
    </row>
    <row r="1015" spans="1:94" s="123" customFormat="1" x14ac:dyDescent="0.25">
      <c r="A1015" s="128"/>
      <c r="B1015" s="128"/>
      <c r="C1015" s="79"/>
      <c r="D1015" s="79"/>
      <c r="E1015" s="128"/>
      <c r="F1015" s="129"/>
      <c r="G1015" s="128"/>
      <c r="H1015" s="129"/>
      <c r="I1015" s="127"/>
      <c r="J1015" s="127"/>
      <c r="K1015" s="128"/>
      <c r="L1015" s="152"/>
      <c r="M1015" s="153"/>
      <c r="N1015" s="131"/>
      <c r="O1015" s="80"/>
      <c r="P1015" s="131"/>
      <c r="Q1015" s="130"/>
      <c r="R1015" s="130"/>
      <c r="S1015" s="130"/>
      <c r="T1015" s="130"/>
      <c r="U1015" s="130"/>
      <c r="V1015" s="131"/>
      <c r="W1015" s="127"/>
      <c r="X1015" s="127"/>
      <c r="Y1015" s="127"/>
      <c r="Z1015" s="127"/>
      <c r="AA1015" s="127"/>
      <c r="AB1015" s="127"/>
      <c r="AC1015" s="127"/>
      <c r="AD1015" s="127"/>
      <c r="AE1015" s="126"/>
      <c r="AF1015" s="10"/>
      <c r="AG1015" s="124"/>
      <c r="AH1015" s="124"/>
      <c r="AI1015" s="124"/>
      <c r="AJ1015" s="124"/>
      <c r="AO1015" s="124"/>
      <c r="BR1015" s="124"/>
      <c r="BS1015" s="125"/>
      <c r="BT1015" s="125"/>
      <c r="BX1015" s="124"/>
      <c r="BY1015" s="125"/>
      <c r="BZ1015" s="125"/>
      <c r="CO1015" s="136"/>
      <c r="CP1015" s="137"/>
    </row>
    <row r="1016" spans="1:94" s="123" customFormat="1" x14ac:dyDescent="0.25">
      <c r="A1016" s="128"/>
      <c r="B1016" s="128"/>
      <c r="C1016" s="79"/>
      <c r="D1016" s="79"/>
      <c r="E1016" s="128"/>
      <c r="F1016" s="129"/>
      <c r="G1016" s="128"/>
      <c r="H1016" s="129"/>
      <c r="I1016" s="127"/>
      <c r="J1016" s="127"/>
      <c r="K1016" s="128"/>
      <c r="L1016" s="152"/>
      <c r="M1016" s="153"/>
      <c r="N1016" s="131"/>
      <c r="O1016" s="80"/>
      <c r="P1016" s="131"/>
      <c r="Q1016" s="130"/>
      <c r="R1016" s="130"/>
      <c r="S1016" s="130"/>
      <c r="T1016" s="130"/>
      <c r="U1016" s="130"/>
      <c r="V1016" s="131"/>
      <c r="W1016" s="127"/>
      <c r="X1016" s="127"/>
      <c r="Y1016" s="127"/>
      <c r="Z1016" s="127"/>
      <c r="AA1016" s="127"/>
      <c r="AB1016" s="127"/>
      <c r="AC1016" s="127"/>
      <c r="AD1016" s="127"/>
      <c r="AE1016" s="126"/>
      <c r="AF1016" s="10"/>
      <c r="AG1016" s="124"/>
      <c r="AH1016" s="124"/>
      <c r="AI1016" s="124"/>
      <c r="AJ1016" s="124"/>
      <c r="AO1016" s="124"/>
      <c r="BR1016" s="124"/>
      <c r="BS1016" s="125"/>
      <c r="BT1016" s="125"/>
      <c r="BX1016" s="124"/>
      <c r="BY1016" s="125"/>
      <c r="BZ1016" s="125"/>
      <c r="CO1016" s="136"/>
      <c r="CP1016" s="137"/>
    </row>
    <row r="1017" spans="1:94" s="123" customFormat="1" x14ac:dyDescent="0.25">
      <c r="A1017" s="128"/>
      <c r="B1017" s="128"/>
      <c r="C1017" s="79"/>
      <c r="D1017" s="79"/>
      <c r="E1017" s="128"/>
      <c r="F1017" s="129"/>
      <c r="G1017" s="128"/>
      <c r="H1017" s="129"/>
      <c r="I1017" s="127"/>
      <c r="J1017" s="127"/>
      <c r="K1017" s="128"/>
      <c r="L1017" s="152"/>
      <c r="M1017" s="153"/>
      <c r="N1017" s="131"/>
      <c r="O1017" s="80"/>
      <c r="P1017" s="131"/>
      <c r="Q1017" s="130"/>
      <c r="R1017" s="130"/>
      <c r="S1017" s="130"/>
      <c r="T1017" s="130"/>
      <c r="U1017" s="130"/>
      <c r="V1017" s="131"/>
      <c r="W1017" s="127"/>
      <c r="X1017" s="127"/>
      <c r="Y1017" s="127"/>
      <c r="Z1017" s="127"/>
      <c r="AA1017" s="127"/>
      <c r="AB1017" s="127"/>
      <c r="AC1017" s="127"/>
      <c r="AD1017" s="127"/>
      <c r="AE1017" s="126"/>
      <c r="AF1017" s="10"/>
      <c r="AG1017" s="124"/>
      <c r="AH1017" s="124"/>
      <c r="AI1017" s="124"/>
      <c r="AJ1017" s="124"/>
      <c r="AO1017" s="124"/>
      <c r="BR1017" s="124"/>
      <c r="BS1017" s="125"/>
      <c r="BT1017" s="125"/>
      <c r="BX1017" s="124"/>
      <c r="BY1017" s="125"/>
      <c r="BZ1017" s="125"/>
      <c r="CO1017" s="136"/>
      <c r="CP1017" s="137"/>
    </row>
    <row r="1018" spans="1:94" s="123" customFormat="1" x14ac:dyDescent="0.25">
      <c r="A1018" s="128"/>
      <c r="B1018" s="128"/>
      <c r="C1018" s="79"/>
      <c r="D1018" s="79"/>
      <c r="E1018" s="128"/>
      <c r="F1018" s="129"/>
      <c r="G1018" s="128"/>
      <c r="H1018" s="129"/>
      <c r="I1018" s="127"/>
      <c r="J1018" s="127"/>
      <c r="K1018" s="128"/>
      <c r="L1018" s="152"/>
      <c r="M1018" s="153"/>
      <c r="N1018" s="131"/>
      <c r="O1018" s="80"/>
      <c r="P1018" s="131"/>
      <c r="Q1018" s="130"/>
      <c r="R1018" s="130"/>
      <c r="S1018" s="130"/>
      <c r="T1018" s="130"/>
      <c r="U1018" s="130"/>
      <c r="V1018" s="131"/>
      <c r="W1018" s="127"/>
      <c r="X1018" s="127"/>
      <c r="Y1018" s="127"/>
      <c r="Z1018" s="127"/>
      <c r="AA1018" s="127"/>
      <c r="AB1018" s="127"/>
      <c r="AC1018" s="127"/>
      <c r="AD1018" s="127"/>
      <c r="AE1018" s="126"/>
      <c r="AF1018" s="10"/>
      <c r="AG1018" s="124"/>
      <c r="AH1018" s="124"/>
      <c r="AI1018" s="124"/>
      <c r="AJ1018" s="124"/>
      <c r="AO1018" s="124"/>
      <c r="BR1018" s="124"/>
      <c r="BS1018" s="125"/>
      <c r="BT1018" s="125"/>
      <c r="BX1018" s="124"/>
      <c r="BY1018" s="125"/>
      <c r="BZ1018" s="125"/>
      <c r="CO1018" s="136"/>
      <c r="CP1018" s="137"/>
    </row>
    <row r="1019" spans="1:94" s="123" customFormat="1" x14ac:dyDescent="0.25">
      <c r="A1019" s="128"/>
      <c r="B1019" s="128"/>
      <c r="C1019" s="79"/>
      <c r="D1019" s="79"/>
      <c r="E1019" s="128"/>
      <c r="F1019" s="129"/>
      <c r="G1019" s="128"/>
      <c r="H1019" s="129"/>
      <c r="I1019" s="127"/>
      <c r="J1019" s="127"/>
      <c r="K1019" s="128"/>
      <c r="L1019" s="152"/>
      <c r="M1019" s="153"/>
      <c r="N1019" s="131"/>
      <c r="O1019" s="80"/>
      <c r="P1019" s="131"/>
      <c r="Q1019" s="130"/>
      <c r="R1019" s="130"/>
      <c r="S1019" s="130"/>
      <c r="T1019" s="130"/>
      <c r="U1019" s="130"/>
      <c r="V1019" s="131"/>
      <c r="W1019" s="127"/>
      <c r="X1019" s="127"/>
      <c r="Y1019" s="127"/>
      <c r="Z1019" s="127"/>
      <c r="AA1019" s="127"/>
      <c r="AB1019" s="127"/>
      <c r="AC1019" s="127"/>
      <c r="AD1019" s="127"/>
      <c r="AE1019" s="126"/>
      <c r="AF1019" s="10"/>
      <c r="AG1019" s="124"/>
      <c r="AH1019" s="124"/>
      <c r="AI1019" s="124"/>
      <c r="AJ1019" s="124"/>
      <c r="AO1019" s="124"/>
      <c r="BR1019" s="124"/>
      <c r="BS1019" s="125"/>
      <c r="BT1019" s="125"/>
      <c r="BX1019" s="124"/>
      <c r="BY1019" s="125"/>
      <c r="BZ1019" s="125"/>
      <c r="CO1019" s="136"/>
      <c r="CP1019" s="137"/>
    </row>
    <row r="1020" spans="1:94" s="123" customFormat="1" x14ac:dyDescent="0.25">
      <c r="A1020" s="128"/>
      <c r="B1020" s="128"/>
      <c r="C1020" s="79"/>
      <c r="D1020" s="79"/>
      <c r="E1020" s="128"/>
      <c r="F1020" s="129"/>
      <c r="G1020" s="128"/>
      <c r="H1020" s="129"/>
      <c r="I1020" s="127"/>
      <c r="J1020" s="127"/>
      <c r="K1020" s="128"/>
      <c r="L1020" s="152"/>
      <c r="M1020" s="153"/>
      <c r="N1020" s="131"/>
      <c r="O1020" s="80"/>
      <c r="P1020" s="131"/>
      <c r="Q1020" s="130"/>
      <c r="R1020" s="130"/>
      <c r="S1020" s="130"/>
      <c r="T1020" s="130"/>
      <c r="U1020" s="130"/>
      <c r="V1020" s="131"/>
      <c r="W1020" s="127"/>
      <c r="X1020" s="127"/>
      <c r="Y1020" s="127"/>
      <c r="Z1020" s="127"/>
      <c r="AA1020" s="127"/>
      <c r="AB1020" s="127"/>
      <c r="AC1020" s="127"/>
      <c r="AD1020" s="127"/>
      <c r="AE1020" s="126"/>
      <c r="AF1020" s="10"/>
      <c r="AG1020" s="124"/>
      <c r="AH1020" s="124"/>
      <c r="AI1020" s="124"/>
      <c r="AJ1020" s="124"/>
      <c r="AO1020" s="124"/>
      <c r="BR1020" s="124"/>
      <c r="BS1020" s="125"/>
      <c r="BT1020" s="125"/>
      <c r="BX1020" s="124"/>
      <c r="BY1020" s="125"/>
      <c r="BZ1020" s="125"/>
      <c r="CO1020" s="136"/>
      <c r="CP1020" s="137"/>
    </row>
    <row r="1021" spans="1:94" s="123" customFormat="1" x14ac:dyDescent="0.25">
      <c r="A1021" s="128"/>
      <c r="B1021" s="128"/>
      <c r="C1021" s="79"/>
      <c r="D1021" s="79"/>
      <c r="E1021" s="128"/>
      <c r="F1021" s="129"/>
      <c r="G1021" s="128"/>
      <c r="H1021" s="129"/>
      <c r="I1021" s="127"/>
      <c r="J1021" s="127"/>
      <c r="K1021" s="128"/>
      <c r="L1021" s="152"/>
      <c r="M1021" s="153"/>
      <c r="N1021" s="131"/>
      <c r="O1021" s="80"/>
      <c r="P1021" s="131"/>
      <c r="Q1021" s="130"/>
      <c r="R1021" s="130"/>
      <c r="S1021" s="130"/>
      <c r="T1021" s="130"/>
      <c r="U1021" s="130"/>
      <c r="V1021" s="131"/>
      <c r="W1021" s="127"/>
      <c r="X1021" s="127"/>
      <c r="Y1021" s="127"/>
      <c r="Z1021" s="127"/>
      <c r="AA1021" s="127"/>
      <c r="AB1021" s="127"/>
      <c r="AC1021" s="127"/>
      <c r="AD1021" s="127"/>
      <c r="AE1021" s="126"/>
      <c r="AF1021" s="10"/>
      <c r="AG1021" s="124"/>
      <c r="AH1021" s="124"/>
      <c r="AI1021" s="124"/>
      <c r="AJ1021" s="124"/>
      <c r="AO1021" s="124"/>
      <c r="BR1021" s="124"/>
      <c r="BS1021" s="125"/>
      <c r="BT1021" s="125"/>
      <c r="BX1021" s="124"/>
      <c r="BY1021" s="125"/>
      <c r="BZ1021" s="125"/>
      <c r="CO1021" s="136"/>
      <c r="CP1021" s="137"/>
    </row>
    <row r="1022" spans="1:94" s="123" customFormat="1" x14ac:dyDescent="0.25">
      <c r="A1022" s="128"/>
      <c r="B1022" s="128"/>
      <c r="C1022" s="79"/>
      <c r="D1022" s="79"/>
      <c r="E1022" s="128"/>
      <c r="F1022" s="129"/>
      <c r="G1022" s="128"/>
      <c r="H1022" s="129"/>
      <c r="I1022" s="127"/>
      <c r="J1022" s="127"/>
      <c r="K1022" s="128"/>
      <c r="L1022" s="152"/>
      <c r="M1022" s="153"/>
      <c r="N1022" s="131"/>
      <c r="O1022" s="80"/>
      <c r="P1022" s="131"/>
      <c r="Q1022" s="130"/>
      <c r="R1022" s="130"/>
      <c r="S1022" s="130"/>
      <c r="T1022" s="130"/>
      <c r="U1022" s="130"/>
      <c r="V1022" s="131"/>
      <c r="W1022" s="127"/>
      <c r="X1022" s="127"/>
      <c r="Y1022" s="127"/>
      <c r="Z1022" s="127"/>
      <c r="AA1022" s="127"/>
      <c r="AB1022" s="127"/>
      <c r="AC1022" s="127"/>
      <c r="AD1022" s="127"/>
      <c r="AE1022" s="126"/>
      <c r="AF1022" s="10"/>
      <c r="AG1022" s="124"/>
      <c r="AH1022" s="124"/>
      <c r="AI1022" s="124"/>
      <c r="AJ1022" s="124"/>
      <c r="AO1022" s="124"/>
      <c r="BR1022" s="124"/>
      <c r="BS1022" s="125"/>
      <c r="BT1022" s="125"/>
      <c r="BX1022" s="124"/>
      <c r="BY1022" s="125"/>
      <c r="BZ1022" s="125"/>
      <c r="CO1022" s="136"/>
      <c r="CP1022" s="137"/>
    </row>
    <row r="1023" spans="1:94" s="123" customFormat="1" x14ac:dyDescent="0.25">
      <c r="A1023" s="128"/>
      <c r="B1023" s="128"/>
      <c r="C1023" s="79"/>
      <c r="D1023" s="79"/>
      <c r="E1023" s="128"/>
      <c r="F1023" s="129"/>
      <c r="G1023" s="128"/>
      <c r="H1023" s="129"/>
      <c r="I1023" s="127"/>
      <c r="J1023" s="127"/>
      <c r="K1023" s="128"/>
      <c r="L1023" s="152"/>
      <c r="M1023" s="153"/>
      <c r="N1023" s="131"/>
      <c r="O1023" s="80"/>
      <c r="P1023" s="131"/>
      <c r="Q1023" s="130"/>
      <c r="R1023" s="130"/>
      <c r="S1023" s="130"/>
      <c r="T1023" s="130"/>
      <c r="U1023" s="130"/>
      <c r="V1023" s="131"/>
      <c r="W1023" s="127"/>
      <c r="X1023" s="127"/>
      <c r="Y1023" s="127"/>
      <c r="Z1023" s="127"/>
      <c r="AA1023" s="127"/>
      <c r="AB1023" s="127"/>
      <c r="AC1023" s="127"/>
      <c r="AD1023" s="127"/>
      <c r="AE1023" s="126"/>
      <c r="AF1023" s="10"/>
      <c r="AG1023" s="124"/>
      <c r="AH1023" s="124"/>
      <c r="AI1023" s="124"/>
      <c r="AJ1023" s="124"/>
      <c r="AO1023" s="124"/>
      <c r="BR1023" s="124"/>
      <c r="BS1023" s="125"/>
      <c r="BT1023" s="125"/>
      <c r="BX1023" s="124"/>
      <c r="BY1023" s="125"/>
      <c r="BZ1023" s="125"/>
      <c r="CO1023" s="136"/>
      <c r="CP1023" s="137"/>
    </row>
    <row r="1024" spans="1:94" s="123" customFormat="1" x14ac:dyDescent="0.25">
      <c r="A1024" s="128"/>
      <c r="B1024" s="128"/>
      <c r="C1024" s="79"/>
      <c r="D1024" s="79"/>
      <c r="E1024" s="128"/>
      <c r="F1024" s="129"/>
      <c r="G1024" s="128"/>
      <c r="H1024" s="129"/>
      <c r="I1024" s="127"/>
      <c r="J1024" s="127"/>
      <c r="K1024" s="128"/>
      <c r="L1024" s="152"/>
      <c r="M1024" s="153"/>
      <c r="N1024" s="131"/>
      <c r="O1024" s="80"/>
      <c r="P1024" s="131"/>
      <c r="Q1024" s="130"/>
      <c r="R1024" s="130"/>
      <c r="S1024" s="130"/>
      <c r="T1024" s="130"/>
      <c r="U1024" s="130"/>
      <c r="V1024" s="131"/>
      <c r="W1024" s="127"/>
      <c r="X1024" s="127"/>
      <c r="Y1024" s="127"/>
      <c r="Z1024" s="127"/>
      <c r="AA1024" s="127"/>
      <c r="AB1024" s="127"/>
      <c r="AC1024" s="127"/>
      <c r="AD1024" s="127"/>
      <c r="AE1024" s="126"/>
      <c r="AF1024" s="10"/>
      <c r="AG1024" s="124"/>
      <c r="AH1024" s="124"/>
      <c r="AI1024" s="124"/>
      <c r="AJ1024" s="124"/>
      <c r="AO1024" s="124"/>
      <c r="BR1024" s="124"/>
      <c r="BS1024" s="125"/>
      <c r="BT1024" s="125"/>
      <c r="BX1024" s="124"/>
      <c r="BY1024" s="125"/>
      <c r="BZ1024" s="125"/>
      <c r="CO1024" s="136"/>
      <c r="CP1024" s="137"/>
    </row>
    <row r="1025" spans="1:94" s="123" customFormat="1" x14ac:dyDescent="0.25">
      <c r="A1025" s="128"/>
      <c r="B1025" s="128"/>
      <c r="C1025" s="79"/>
      <c r="D1025" s="79"/>
      <c r="E1025" s="128"/>
      <c r="F1025" s="129"/>
      <c r="G1025" s="128"/>
      <c r="H1025" s="129"/>
      <c r="I1025" s="127"/>
      <c r="J1025" s="127"/>
      <c r="K1025" s="128"/>
      <c r="L1025" s="152"/>
      <c r="M1025" s="153"/>
      <c r="N1025" s="131"/>
      <c r="O1025" s="80"/>
      <c r="P1025" s="131"/>
      <c r="Q1025" s="130"/>
      <c r="R1025" s="130"/>
      <c r="S1025" s="130"/>
      <c r="T1025" s="130"/>
      <c r="U1025" s="130"/>
      <c r="V1025" s="131"/>
      <c r="W1025" s="127"/>
      <c r="X1025" s="127"/>
      <c r="Y1025" s="127"/>
      <c r="Z1025" s="127"/>
      <c r="AA1025" s="127"/>
      <c r="AB1025" s="127"/>
      <c r="AC1025" s="127"/>
      <c r="AD1025" s="127"/>
      <c r="AE1025" s="126"/>
      <c r="AF1025" s="10"/>
      <c r="AG1025" s="124"/>
      <c r="AH1025" s="124"/>
      <c r="AI1025" s="124"/>
      <c r="AJ1025" s="124"/>
      <c r="AO1025" s="124"/>
      <c r="BR1025" s="124"/>
      <c r="BS1025" s="125"/>
      <c r="BT1025" s="125"/>
      <c r="BX1025" s="124"/>
      <c r="BY1025" s="125"/>
      <c r="BZ1025" s="125"/>
      <c r="CO1025" s="136"/>
      <c r="CP1025" s="137"/>
    </row>
    <row r="1026" spans="1:94" s="123" customFormat="1" x14ac:dyDescent="0.25">
      <c r="A1026" s="128"/>
      <c r="B1026" s="128"/>
      <c r="C1026" s="79"/>
      <c r="D1026" s="79"/>
      <c r="E1026" s="128"/>
      <c r="F1026" s="129"/>
      <c r="G1026" s="128"/>
      <c r="H1026" s="129"/>
      <c r="I1026" s="127"/>
      <c r="J1026" s="127"/>
      <c r="K1026" s="128"/>
      <c r="L1026" s="152"/>
      <c r="M1026" s="153"/>
      <c r="N1026" s="131"/>
      <c r="O1026" s="80"/>
      <c r="P1026" s="131"/>
      <c r="Q1026" s="130"/>
      <c r="R1026" s="130"/>
      <c r="S1026" s="130"/>
      <c r="T1026" s="130"/>
      <c r="U1026" s="130"/>
      <c r="V1026" s="131"/>
      <c r="W1026" s="127"/>
      <c r="X1026" s="127"/>
      <c r="Y1026" s="127"/>
      <c r="Z1026" s="127"/>
      <c r="AA1026" s="127"/>
      <c r="AB1026" s="127"/>
      <c r="AC1026" s="127"/>
      <c r="AD1026" s="127"/>
      <c r="AE1026" s="126"/>
      <c r="AF1026" s="10"/>
      <c r="AG1026" s="124"/>
      <c r="AH1026" s="124"/>
      <c r="AI1026" s="124"/>
      <c r="AJ1026" s="124"/>
      <c r="AO1026" s="124"/>
      <c r="BR1026" s="124"/>
      <c r="BS1026" s="125"/>
      <c r="BT1026" s="125"/>
      <c r="BX1026" s="124"/>
      <c r="BY1026" s="125"/>
      <c r="BZ1026" s="125"/>
      <c r="CO1026" s="136"/>
      <c r="CP1026" s="137"/>
    </row>
    <row r="1027" spans="1:94" s="123" customFormat="1" x14ac:dyDescent="0.25">
      <c r="A1027" s="128"/>
      <c r="B1027" s="128"/>
      <c r="C1027" s="79"/>
      <c r="D1027" s="79"/>
      <c r="E1027" s="128"/>
      <c r="F1027" s="129"/>
      <c r="G1027" s="128"/>
      <c r="H1027" s="129"/>
      <c r="I1027" s="127"/>
      <c r="J1027" s="127"/>
      <c r="K1027" s="128"/>
      <c r="L1027" s="152"/>
      <c r="M1027" s="153"/>
      <c r="N1027" s="131"/>
      <c r="O1027" s="80"/>
      <c r="P1027" s="131"/>
      <c r="Q1027" s="130"/>
      <c r="R1027" s="130"/>
      <c r="S1027" s="130"/>
      <c r="T1027" s="130"/>
      <c r="U1027" s="130"/>
      <c r="V1027" s="131"/>
      <c r="W1027" s="127"/>
      <c r="X1027" s="127"/>
      <c r="Y1027" s="127"/>
      <c r="Z1027" s="127"/>
      <c r="AA1027" s="127"/>
      <c r="AB1027" s="127"/>
      <c r="AC1027" s="127"/>
      <c r="AD1027" s="127"/>
      <c r="AE1027" s="126"/>
      <c r="AF1027" s="10"/>
      <c r="AG1027" s="124"/>
      <c r="AH1027" s="124"/>
      <c r="AI1027" s="124"/>
      <c r="AJ1027" s="124"/>
      <c r="AO1027" s="124"/>
      <c r="BR1027" s="124"/>
      <c r="BS1027" s="125"/>
      <c r="BT1027" s="125"/>
      <c r="BX1027" s="124"/>
      <c r="BY1027" s="125"/>
      <c r="BZ1027" s="125"/>
      <c r="CO1027" s="136"/>
      <c r="CP1027" s="137"/>
    </row>
    <row r="1028" spans="1:94" s="123" customFormat="1" x14ac:dyDescent="0.25">
      <c r="A1028" s="128"/>
      <c r="B1028" s="128"/>
      <c r="C1028" s="79"/>
      <c r="D1028" s="79"/>
      <c r="E1028" s="128"/>
      <c r="F1028" s="129"/>
      <c r="G1028" s="128"/>
      <c r="H1028" s="129"/>
      <c r="I1028" s="127"/>
      <c r="J1028" s="127"/>
      <c r="K1028" s="128"/>
      <c r="L1028" s="152"/>
      <c r="M1028" s="153"/>
      <c r="N1028" s="131"/>
      <c r="O1028" s="80"/>
      <c r="P1028" s="131"/>
      <c r="Q1028" s="130"/>
      <c r="R1028" s="130"/>
      <c r="S1028" s="130"/>
      <c r="T1028" s="130"/>
      <c r="U1028" s="130"/>
      <c r="V1028" s="131"/>
      <c r="W1028" s="127"/>
      <c r="X1028" s="127"/>
      <c r="Y1028" s="127"/>
      <c r="Z1028" s="127"/>
      <c r="AA1028" s="127"/>
      <c r="AB1028" s="127"/>
      <c r="AC1028" s="127"/>
      <c r="AD1028" s="127"/>
      <c r="AE1028" s="126"/>
      <c r="AF1028" s="10"/>
      <c r="AG1028" s="124"/>
      <c r="AH1028" s="124"/>
      <c r="AI1028" s="124"/>
      <c r="AJ1028" s="124"/>
      <c r="AO1028" s="124"/>
      <c r="BR1028" s="124"/>
      <c r="BS1028" s="125"/>
      <c r="BT1028" s="125"/>
      <c r="BX1028" s="124"/>
      <c r="BY1028" s="125"/>
      <c r="BZ1028" s="125"/>
      <c r="CO1028" s="136"/>
      <c r="CP1028" s="137"/>
    </row>
    <row r="1029" spans="1:94" s="123" customFormat="1" x14ac:dyDescent="0.25">
      <c r="A1029" s="128"/>
      <c r="B1029" s="128"/>
      <c r="C1029" s="79"/>
      <c r="D1029" s="79"/>
      <c r="E1029" s="128"/>
      <c r="F1029" s="129"/>
      <c r="G1029" s="128"/>
      <c r="H1029" s="129"/>
      <c r="I1029" s="127"/>
      <c r="J1029" s="127"/>
      <c r="K1029" s="128"/>
      <c r="L1029" s="152"/>
      <c r="M1029" s="153"/>
      <c r="N1029" s="131"/>
      <c r="O1029" s="80"/>
      <c r="P1029" s="131"/>
      <c r="Q1029" s="130"/>
      <c r="R1029" s="130"/>
      <c r="S1029" s="130"/>
      <c r="T1029" s="130"/>
      <c r="U1029" s="130"/>
      <c r="V1029" s="131"/>
      <c r="W1029" s="127"/>
      <c r="X1029" s="127"/>
      <c r="Y1029" s="127"/>
      <c r="Z1029" s="127"/>
      <c r="AA1029" s="127"/>
      <c r="AB1029" s="127"/>
      <c r="AC1029" s="127"/>
      <c r="AD1029" s="127"/>
      <c r="AE1029" s="126"/>
      <c r="AF1029" s="10"/>
      <c r="AG1029" s="124"/>
      <c r="AH1029" s="124"/>
      <c r="AI1029" s="124"/>
      <c r="AJ1029" s="124"/>
      <c r="AO1029" s="124"/>
      <c r="BR1029" s="124"/>
      <c r="BS1029" s="125"/>
      <c r="BT1029" s="125"/>
      <c r="BX1029" s="124"/>
      <c r="BY1029" s="125"/>
      <c r="BZ1029" s="125"/>
      <c r="CO1029" s="136"/>
      <c r="CP1029" s="137"/>
    </row>
    <row r="1030" spans="1:94" s="123" customFormat="1" x14ac:dyDescent="0.25">
      <c r="A1030" s="128"/>
      <c r="B1030" s="128"/>
      <c r="C1030" s="79"/>
      <c r="D1030" s="79"/>
      <c r="E1030" s="128"/>
      <c r="F1030" s="129"/>
      <c r="G1030" s="128"/>
      <c r="H1030" s="129"/>
      <c r="I1030" s="127"/>
      <c r="J1030" s="127"/>
      <c r="K1030" s="128"/>
      <c r="L1030" s="152"/>
      <c r="M1030" s="153"/>
      <c r="N1030" s="131"/>
      <c r="O1030" s="80"/>
      <c r="P1030" s="131"/>
      <c r="Q1030" s="130"/>
      <c r="R1030" s="130"/>
      <c r="S1030" s="130"/>
      <c r="T1030" s="130"/>
      <c r="U1030" s="130"/>
      <c r="V1030" s="131"/>
      <c r="W1030" s="127"/>
      <c r="X1030" s="127"/>
      <c r="Y1030" s="127"/>
      <c r="Z1030" s="127"/>
      <c r="AA1030" s="127"/>
      <c r="AB1030" s="127"/>
      <c r="AC1030" s="127"/>
      <c r="AD1030" s="127"/>
      <c r="AE1030" s="126"/>
      <c r="AF1030" s="10"/>
      <c r="AG1030" s="124"/>
      <c r="AH1030" s="124"/>
      <c r="AI1030" s="124"/>
      <c r="AJ1030" s="124"/>
      <c r="AO1030" s="124"/>
      <c r="BR1030" s="124"/>
      <c r="BS1030" s="125"/>
      <c r="BT1030" s="125"/>
      <c r="BX1030" s="124"/>
      <c r="BY1030" s="125"/>
      <c r="BZ1030" s="125"/>
      <c r="CO1030" s="136"/>
      <c r="CP1030" s="137"/>
    </row>
    <row r="1031" spans="1:94" s="123" customFormat="1" x14ac:dyDescent="0.25">
      <c r="A1031" s="128"/>
      <c r="B1031" s="128"/>
      <c r="C1031" s="79"/>
      <c r="D1031" s="79"/>
      <c r="E1031" s="128"/>
      <c r="F1031" s="129"/>
      <c r="G1031" s="128"/>
      <c r="H1031" s="129"/>
      <c r="I1031" s="127"/>
      <c r="J1031" s="127"/>
      <c r="K1031" s="128"/>
      <c r="L1031" s="152"/>
      <c r="M1031" s="153"/>
      <c r="N1031" s="131"/>
      <c r="O1031" s="80"/>
      <c r="P1031" s="131"/>
      <c r="Q1031" s="130"/>
      <c r="R1031" s="130"/>
      <c r="S1031" s="130"/>
      <c r="T1031" s="130"/>
      <c r="U1031" s="130"/>
      <c r="V1031" s="131"/>
      <c r="W1031" s="127"/>
      <c r="X1031" s="127"/>
      <c r="Y1031" s="127"/>
      <c r="Z1031" s="127"/>
      <c r="AA1031" s="127"/>
      <c r="AB1031" s="127"/>
      <c r="AC1031" s="127"/>
      <c r="AD1031" s="127"/>
      <c r="AE1031" s="126"/>
      <c r="AF1031" s="10"/>
      <c r="AG1031" s="124"/>
      <c r="AH1031" s="124"/>
      <c r="AI1031" s="124"/>
      <c r="AJ1031" s="124"/>
      <c r="AO1031" s="124"/>
      <c r="BR1031" s="124"/>
      <c r="BS1031" s="125"/>
      <c r="BT1031" s="125"/>
      <c r="BX1031" s="124"/>
      <c r="BY1031" s="125"/>
      <c r="BZ1031" s="125"/>
      <c r="CO1031" s="136"/>
      <c r="CP1031" s="137"/>
    </row>
    <row r="1032" spans="1:94" s="123" customFormat="1" x14ac:dyDescent="0.25">
      <c r="A1032" s="128"/>
      <c r="B1032" s="128"/>
      <c r="C1032" s="79"/>
      <c r="D1032" s="79"/>
      <c r="E1032" s="128"/>
      <c r="F1032" s="129"/>
      <c r="G1032" s="128"/>
      <c r="H1032" s="129"/>
      <c r="I1032" s="127"/>
      <c r="J1032" s="127"/>
      <c r="K1032" s="128"/>
      <c r="L1032" s="152"/>
      <c r="M1032" s="153"/>
      <c r="N1032" s="131"/>
      <c r="O1032" s="80"/>
      <c r="P1032" s="131"/>
      <c r="Q1032" s="130"/>
      <c r="R1032" s="130"/>
      <c r="S1032" s="130"/>
      <c r="T1032" s="130"/>
      <c r="U1032" s="130"/>
      <c r="V1032" s="131"/>
      <c r="W1032" s="127"/>
      <c r="X1032" s="127"/>
      <c r="Y1032" s="127"/>
      <c r="Z1032" s="127"/>
      <c r="AA1032" s="127"/>
      <c r="AB1032" s="127"/>
      <c r="AC1032" s="127"/>
      <c r="AD1032" s="127"/>
      <c r="AE1032" s="126"/>
      <c r="AF1032" s="10"/>
      <c r="AG1032" s="124"/>
      <c r="AH1032" s="124"/>
      <c r="AI1032" s="124"/>
      <c r="AJ1032" s="124"/>
      <c r="AO1032" s="124"/>
      <c r="BR1032" s="124"/>
      <c r="BS1032" s="125"/>
      <c r="BT1032" s="125"/>
      <c r="BX1032" s="124"/>
      <c r="BY1032" s="125"/>
      <c r="BZ1032" s="125"/>
      <c r="CO1032" s="136"/>
      <c r="CP1032" s="137"/>
    </row>
    <row r="1033" spans="1:94" s="123" customFormat="1" x14ac:dyDescent="0.25">
      <c r="A1033" s="128"/>
      <c r="B1033" s="128"/>
      <c r="C1033" s="79"/>
      <c r="D1033" s="79"/>
      <c r="E1033" s="128"/>
      <c r="F1033" s="129"/>
      <c r="G1033" s="128"/>
      <c r="H1033" s="129"/>
      <c r="I1033" s="127"/>
      <c r="J1033" s="127"/>
      <c r="K1033" s="128"/>
      <c r="L1033" s="152"/>
      <c r="M1033" s="153"/>
      <c r="N1033" s="131"/>
      <c r="O1033" s="80"/>
      <c r="P1033" s="131"/>
      <c r="Q1033" s="130"/>
      <c r="R1033" s="130"/>
      <c r="S1033" s="130"/>
      <c r="T1033" s="130"/>
      <c r="U1033" s="130"/>
      <c r="V1033" s="131"/>
      <c r="W1033" s="127"/>
      <c r="X1033" s="127"/>
      <c r="Y1033" s="127"/>
      <c r="Z1033" s="127"/>
      <c r="AA1033" s="127"/>
      <c r="AB1033" s="127"/>
      <c r="AC1033" s="127"/>
      <c r="AD1033" s="127"/>
      <c r="AE1033" s="126"/>
      <c r="AF1033" s="10"/>
      <c r="AG1033" s="124"/>
      <c r="AH1033" s="124"/>
      <c r="AI1033" s="124"/>
      <c r="AJ1033" s="124"/>
      <c r="AO1033" s="124"/>
      <c r="BR1033" s="124"/>
      <c r="BS1033" s="125"/>
      <c r="BT1033" s="125"/>
      <c r="BX1033" s="124"/>
      <c r="BY1033" s="125"/>
      <c r="BZ1033" s="125"/>
      <c r="CO1033" s="136"/>
      <c r="CP1033" s="137"/>
    </row>
    <row r="1034" spans="1:94" s="123" customFormat="1" x14ac:dyDescent="0.25">
      <c r="A1034" s="128"/>
      <c r="B1034" s="128"/>
      <c r="C1034" s="79"/>
      <c r="D1034" s="79"/>
      <c r="E1034" s="128"/>
      <c r="F1034" s="129"/>
      <c r="G1034" s="128"/>
      <c r="H1034" s="129"/>
      <c r="I1034" s="127"/>
      <c r="J1034" s="127"/>
      <c r="K1034" s="128"/>
      <c r="L1034" s="152"/>
      <c r="M1034" s="153"/>
      <c r="N1034" s="131"/>
      <c r="O1034" s="80"/>
      <c r="P1034" s="131"/>
      <c r="Q1034" s="130"/>
      <c r="R1034" s="130"/>
      <c r="S1034" s="130"/>
      <c r="T1034" s="130"/>
      <c r="U1034" s="130"/>
      <c r="V1034" s="131"/>
      <c r="W1034" s="127"/>
      <c r="X1034" s="127"/>
      <c r="Y1034" s="127"/>
      <c r="Z1034" s="127"/>
      <c r="AA1034" s="127"/>
      <c r="AB1034" s="127"/>
      <c r="AC1034" s="127"/>
      <c r="AD1034" s="127"/>
      <c r="AE1034" s="126"/>
      <c r="AF1034" s="10"/>
      <c r="AG1034" s="124"/>
      <c r="AH1034" s="124"/>
      <c r="AI1034" s="124"/>
      <c r="AJ1034" s="124"/>
      <c r="AO1034" s="124"/>
      <c r="BR1034" s="124"/>
      <c r="BS1034" s="125"/>
      <c r="BT1034" s="125"/>
      <c r="BX1034" s="124"/>
      <c r="BY1034" s="125"/>
      <c r="BZ1034" s="125"/>
      <c r="CO1034" s="136"/>
      <c r="CP1034" s="137"/>
    </row>
    <row r="1035" spans="1:94" s="123" customFormat="1" x14ac:dyDescent="0.25">
      <c r="A1035" s="128"/>
      <c r="B1035" s="128"/>
      <c r="C1035" s="79"/>
      <c r="D1035" s="79"/>
      <c r="E1035" s="128"/>
      <c r="F1035" s="129"/>
      <c r="G1035" s="128"/>
      <c r="H1035" s="129"/>
      <c r="I1035" s="127"/>
      <c r="J1035" s="127"/>
      <c r="K1035" s="128"/>
      <c r="L1035" s="152"/>
      <c r="M1035" s="153"/>
      <c r="N1035" s="131"/>
      <c r="O1035" s="80"/>
      <c r="P1035" s="131"/>
      <c r="Q1035" s="130"/>
      <c r="R1035" s="130"/>
      <c r="S1035" s="130"/>
      <c r="T1035" s="130"/>
      <c r="U1035" s="130"/>
      <c r="V1035" s="131"/>
      <c r="W1035" s="127"/>
      <c r="X1035" s="127"/>
      <c r="Y1035" s="127"/>
      <c r="Z1035" s="127"/>
      <c r="AA1035" s="127"/>
      <c r="AB1035" s="127"/>
      <c r="AC1035" s="127"/>
      <c r="AD1035" s="127"/>
      <c r="AE1035" s="126"/>
      <c r="AF1035" s="10"/>
      <c r="AG1035" s="124"/>
      <c r="AH1035" s="124"/>
      <c r="AI1035" s="124"/>
      <c r="AJ1035" s="124"/>
      <c r="AO1035" s="124"/>
      <c r="BR1035" s="124"/>
      <c r="BS1035" s="125"/>
      <c r="BT1035" s="125"/>
      <c r="BX1035" s="124"/>
      <c r="BY1035" s="125"/>
      <c r="BZ1035" s="125"/>
      <c r="CO1035" s="136"/>
      <c r="CP1035" s="137"/>
    </row>
    <row r="1036" spans="1:94" s="123" customFormat="1" x14ac:dyDescent="0.25">
      <c r="A1036" s="128"/>
      <c r="B1036" s="128"/>
      <c r="C1036" s="79"/>
      <c r="D1036" s="79"/>
      <c r="E1036" s="128"/>
      <c r="F1036" s="129"/>
      <c r="G1036" s="128"/>
      <c r="H1036" s="129"/>
      <c r="I1036" s="127"/>
      <c r="J1036" s="127"/>
      <c r="K1036" s="128"/>
      <c r="L1036" s="152"/>
      <c r="M1036" s="153"/>
      <c r="N1036" s="131"/>
      <c r="O1036" s="80"/>
      <c r="P1036" s="131"/>
      <c r="Q1036" s="130"/>
      <c r="R1036" s="130"/>
      <c r="S1036" s="130"/>
      <c r="T1036" s="130"/>
      <c r="U1036" s="130"/>
      <c r="V1036" s="131"/>
      <c r="W1036" s="127"/>
      <c r="X1036" s="127"/>
      <c r="Y1036" s="127"/>
      <c r="Z1036" s="127"/>
      <c r="AA1036" s="127"/>
      <c r="AB1036" s="127"/>
      <c r="AC1036" s="127"/>
      <c r="AD1036" s="127"/>
      <c r="AE1036" s="126"/>
      <c r="AF1036" s="10"/>
      <c r="AG1036" s="124"/>
      <c r="AH1036" s="124"/>
      <c r="AI1036" s="124"/>
      <c r="AJ1036" s="124"/>
      <c r="AO1036" s="124"/>
      <c r="BR1036" s="124"/>
      <c r="BS1036" s="125"/>
      <c r="BT1036" s="125"/>
      <c r="BX1036" s="124"/>
      <c r="BY1036" s="125"/>
      <c r="BZ1036" s="125"/>
      <c r="CO1036" s="136"/>
      <c r="CP1036" s="137"/>
    </row>
    <row r="1037" spans="1:94" s="123" customFormat="1" x14ac:dyDescent="0.25">
      <c r="A1037" s="128"/>
      <c r="B1037" s="128"/>
      <c r="C1037" s="79"/>
      <c r="D1037" s="79"/>
      <c r="E1037" s="128"/>
      <c r="F1037" s="129"/>
      <c r="G1037" s="128"/>
      <c r="H1037" s="129"/>
      <c r="I1037" s="127"/>
      <c r="J1037" s="127"/>
      <c r="K1037" s="128"/>
      <c r="L1037" s="152"/>
      <c r="M1037" s="153"/>
      <c r="N1037" s="131"/>
      <c r="O1037" s="80"/>
      <c r="P1037" s="131"/>
      <c r="Q1037" s="130"/>
      <c r="R1037" s="130"/>
      <c r="S1037" s="130"/>
      <c r="T1037" s="130"/>
      <c r="U1037" s="130"/>
      <c r="V1037" s="131"/>
      <c r="W1037" s="127"/>
      <c r="X1037" s="127"/>
      <c r="Y1037" s="127"/>
      <c r="Z1037" s="127"/>
      <c r="AA1037" s="127"/>
      <c r="AB1037" s="127"/>
      <c r="AC1037" s="127"/>
      <c r="AD1037" s="127"/>
      <c r="AE1037" s="126"/>
      <c r="AF1037" s="10"/>
      <c r="AG1037" s="124"/>
      <c r="AH1037" s="124"/>
      <c r="AI1037" s="124"/>
      <c r="AJ1037" s="124"/>
      <c r="AO1037" s="124"/>
      <c r="BR1037" s="124"/>
      <c r="BS1037" s="125"/>
      <c r="BT1037" s="125"/>
      <c r="BX1037" s="124"/>
      <c r="BY1037" s="125"/>
      <c r="BZ1037" s="125"/>
      <c r="CO1037" s="136"/>
      <c r="CP1037" s="137"/>
    </row>
    <row r="1038" spans="1:94" s="123" customFormat="1" x14ac:dyDescent="0.25">
      <c r="A1038" s="128"/>
      <c r="B1038" s="128"/>
      <c r="C1038" s="79"/>
      <c r="D1038" s="79"/>
      <c r="E1038" s="128"/>
      <c r="F1038" s="129"/>
      <c r="G1038" s="128"/>
      <c r="H1038" s="129"/>
      <c r="I1038" s="127"/>
      <c r="J1038" s="127"/>
      <c r="K1038" s="128"/>
      <c r="L1038" s="152"/>
      <c r="M1038" s="153"/>
      <c r="N1038" s="131"/>
      <c r="O1038" s="80"/>
      <c r="P1038" s="131"/>
      <c r="Q1038" s="130"/>
      <c r="R1038" s="130"/>
      <c r="S1038" s="130"/>
      <c r="T1038" s="130"/>
      <c r="U1038" s="130"/>
      <c r="V1038" s="131"/>
      <c r="W1038" s="127"/>
      <c r="X1038" s="127"/>
      <c r="Y1038" s="127"/>
      <c r="Z1038" s="127"/>
      <c r="AA1038" s="127"/>
      <c r="AB1038" s="127"/>
      <c r="AC1038" s="127"/>
      <c r="AD1038" s="127"/>
      <c r="AE1038" s="126"/>
      <c r="AF1038" s="10"/>
      <c r="AG1038" s="124"/>
      <c r="AH1038" s="124"/>
      <c r="AI1038" s="124"/>
      <c r="AJ1038" s="124"/>
      <c r="AO1038" s="124"/>
      <c r="BR1038" s="124"/>
      <c r="BS1038" s="125"/>
      <c r="BT1038" s="125"/>
      <c r="BX1038" s="124"/>
      <c r="BY1038" s="125"/>
      <c r="BZ1038" s="125"/>
      <c r="CO1038" s="136"/>
      <c r="CP1038" s="137"/>
    </row>
    <row r="1039" spans="1:94" s="123" customFormat="1" x14ac:dyDescent="0.25">
      <c r="A1039" s="128"/>
      <c r="B1039" s="128"/>
      <c r="C1039" s="79"/>
      <c r="D1039" s="79"/>
      <c r="E1039" s="128"/>
      <c r="F1039" s="129"/>
      <c r="G1039" s="128"/>
      <c r="H1039" s="129"/>
      <c r="I1039" s="127"/>
      <c r="J1039" s="127"/>
      <c r="K1039" s="128"/>
      <c r="L1039" s="152"/>
      <c r="M1039" s="153"/>
      <c r="N1039" s="131"/>
      <c r="O1039" s="80"/>
      <c r="P1039" s="131"/>
      <c r="Q1039" s="130"/>
      <c r="R1039" s="130"/>
      <c r="S1039" s="130"/>
      <c r="T1039" s="130"/>
      <c r="U1039" s="130"/>
      <c r="V1039" s="131"/>
      <c r="W1039" s="127"/>
      <c r="X1039" s="127"/>
      <c r="Y1039" s="127"/>
      <c r="Z1039" s="127"/>
      <c r="AA1039" s="127"/>
      <c r="AB1039" s="127"/>
      <c r="AC1039" s="127"/>
      <c r="AD1039" s="127"/>
      <c r="AE1039" s="126"/>
      <c r="AF1039" s="10"/>
      <c r="AG1039" s="124"/>
      <c r="AH1039" s="124"/>
      <c r="AI1039" s="124"/>
      <c r="AJ1039" s="124"/>
      <c r="AO1039" s="124"/>
      <c r="BR1039" s="124"/>
      <c r="BS1039" s="125"/>
      <c r="BT1039" s="125"/>
      <c r="BX1039" s="124"/>
      <c r="BY1039" s="125"/>
      <c r="BZ1039" s="125"/>
      <c r="CO1039" s="136"/>
      <c r="CP1039" s="137"/>
    </row>
    <row r="1040" spans="1:94" s="123" customFormat="1" x14ac:dyDescent="0.25">
      <c r="A1040" s="128"/>
      <c r="B1040" s="128"/>
      <c r="C1040" s="79"/>
      <c r="D1040" s="79"/>
      <c r="E1040" s="128"/>
      <c r="F1040" s="129"/>
      <c r="G1040" s="128"/>
      <c r="H1040" s="129"/>
      <c r="I1040" s="127"/>
      <c r="J1040" s="127"/>
      <c r="K1040" s="128"/>
      <c r="L1040" s="152"/>
      <c r="M1040" s="153"/>
      <c r="N1040" s="131"/>
      <c r="O1040" s="80"/>
      <c r="P1040" s="131"/>
      <c r="Q1040" s="130"/>
      <c r="R1040" s="130"/>
      <c r="S1040" s="130"/>
      <c r="T1040" s="130"/>
      <c r="U1040" s="130"/>
      <c r="V1040" s="131"/>
      <c r="W1040" s="127"/>
      <c r="X1040" s="127"/>
      <c r="Y1040" s="127"/>
      <c r="Z1040" s="127"/>
      <c r="AA1040" s="127"/>
      <c r="AB1040" s="127"/>
      <c r="AC1040" s="127"/>
      <c r="AD1040" s="127"/>
      <c r="AE1040" s="126"/>
      <c r="AF1040" s="10"/>
      <c r="AG1040" s="124"/>
      <c r="AH1040" s="124"/>
      <c r="AI1040" s="124"/>
      <c r="AJ1040" s="124"/>
      <c r="AO1040" s="124"/>
      <c r="BR1040" s="124"/>
      <c r="BS1040" s="125"/>
      <c r="BT1040" s="125"/>
      <c r="BX1040" s="124"/>
      <c r="BY1040" s="125"/>
      <c r="BZ1040" s="125"/>
      <c r="CO1040" s="136"/>
      <c r="CP1040" s="137"/>
    </row>
    <row r="1041" spans="1:94" s="123" customFormat="1" x14ac:dyDescent="0.25">
      <c r="A1041" s="128"/>
      <c r="B1041" s="128"/>
      <c r="C1041" s="79"/>
      <c r="D1041" s="79"/>
      <c r="E1041" s="128"/>
      <c r="F1041" s="129"/>
      <c r="G1041" s="128"/>
      <c r="H1041" s="129"/>
      <c r="I1041" s="127"/>
      <c r="J1041" s="127"/>
      <c r="K1041" s="128"/>
      <c r="L1041" s="152"/>
      <c r="M1041" s="153"/>
      <c r="N1041" s="131"/>
      <c r="O1041" s="80"/>
      <c r="P1041" s="131"/>
      <c r="Q1041" s="130"/>
      <c r="R1041" s="130"/>
      <c r="S1041" s="130"/>
      <c r="T1041" s="130"/>
      <c r="U1041" s="130"/>
      <c r="V1041" s="131"/>
      <c r="W1041" s="127"/>
      <c r="X1041" s="127"/>
      <c r="Y1041" s="127"/>
      <c r="Z1041" s="127"/>
      <c r="AA1041" s="127"/>
      <c r="AB1041" s="127"/>
      <c r="AC1041" s="127"/>
      <c r="AD1041" s="127"/>
      <c r="AE1041" s="126"/>
      <c r="AF1041" s="10"/>
      <c r="AG1041" s="124"/>
      <c r="AH1041" s="124"/>
      <c r="AI1041" s="124"/>
      <c r="AJ1041" s="124"/>
      <c r="AO1041" s="124"/>
      <c r="BR1041" s="124"/>
      <c r="BS1041" s="125"/>
      <c r="BT1041" s="125"/>
      <c r="BX1041" s="124"/>
      <c r="BY1041" s="125"/>
      <c r="BZ1041" s="125"/>
      <c r="CO1041" s="136"/>
      <c r="CP1041" s="137"/>
    </row>
    <row r="1042" spans="1:94" s="123" customFormat="1" x14ac:dyDescent="0.25">
      <c r="A1042" s="128"/>
      <c r="B1042" s="128"/>
      <c r="C1042" s="79"/>
      <c r="D1042" s="79"/>
      <c r="E1042" s="128"/>
      <c r="F1042" s="129"/>
      <c r="G1042" s="128"/>
      <c r="H1042" s="129"/>
      <c r="I1042" s="127"/>
      <c r="J1042" s="127"/>
      <c r="K1042" s="128"/>
      <c r="L1042" s="152"/>
      <c r="M1042" s="153"/>
      <c r="N1042" s="131"/>
      <c r="O1042" s="80"/>
      <c r="P1042" s="131"/>
      <c r="Q1042" s="130"/>
      <c r="R1042" s="130"/>
      <c r="S1042" s="130"/>
      <c r="T1042" s="130"/>
      <c r="U1042" s="130"/>
      <c r="V1042" s="131"/>
      <c r="W1042" s="127"/>
      <c r="X1042" s="127"/>
      <c r="Y1042" s="127"/>
      <c r="Z1042" s="127"/>
      <c r="AA1042" s="127"/>
      <c r="AB1042" s="127"/>
      <c r="AC1042" s="127"/>
      <c r="AD1042" s="127"/>
      <c r="AE1042" s="126"/>
      <c r="AF1042" s="10"/>
      <c r="AG1042" s="124"/>
      <c r="AH1042" s="124"/>
      <c r="AI1042" s="124"/>
      <c r="AJ1042" s="124"/>
      <c r="AO1042" s="124"/>
      <c r="BR1042" s="124"/>
      <c r="BS1042" s="125"/>
      <c r="BT1042" s="125"/>
      <c r="BX1042" s="124"/>
      <c r="BY1042" s="125"/>
      <c r="BZ1042" s="125"/>
      <c r="CO1042" s="136"/>
      <c r="CP1042" s="137"/>
    </row>
    <row r="1043" spans="1:94" s="123" customFormat="1" x14ac:dyDescent="0.25">
      <c r="A1043" s="128"/>
      <c r="B1043" s="128"/>
      <c r="C1043" s="79"/>
      <c r="D1043" s="79"/>
      <c r="E1043" s="128"/>
      <c r="F1043" s="129"/>
      <c r="G1043" s="128"/>
      <c r="H1043" s="129"/>
      <c r="I1043" s="127"/>
      <c r="J1043" s="127"/>
      <c r="K1043" s="128"/>
      <c r="L1043" s="152"/>
      <c r="M1043" s="153"/>
      <c r="N1043" s="131"/>
      <c r="O1043" s="80"/>
      <c r="P1043" s="131"/>
      <c r="Q1043" s="130"/>
      <c r="R1043" s="130"/>
      <c r="S1043" s="130"/>
      <c r="T1043" s="130"/>
      <c r="U1043" s="130"/>
      <c r="V1043" s="131"/>
      <c r="W1043" s="127"/>
      <c r="X1043" s="127"/>
      <c r="Y1043" s="127"/>
      <c r="Z1043" s="127"/>
      <c r="AA1043" s="127"/>
      <c r="AB1043" s="127"/>
      <c r="AC1043" s="127"/>
      <c r="AD1043" s="127"/>
      <c r="AE1043" s="126"/>
      <c r="AF1043" s="10"/>
      <c r="AG1043" s="124"/>
      <c r="AH1043" s="124"/>
      <c r="AI1043" s="124"/>
      <c r="AJ1043" s="124"/>
      <c r="AO1043" s="124"/>
      <c r="BR1043" s="124"/>
      <c r="BS1043" s="125"/>
      <c r="BT1043" s="125"/>
      <c r="BX1043" s="124"/>
      <c r="BY1043" s="125"/>
      <c r="BZ1043" s="125"/>
      <c r="CO1043" s="136"/>
      <c r="CP1043" s="137"/>
    </row>
    <row r="1044" spans="1:94" s="123" customFormat="1" x14ac:dyDescent="0.25">
      <c r="A1044" s="128"/>
      <c r="B1044" s="128"/>
      <c r="C1044" s="79"/>
      <c r="D1044" s="79"/>
      <c r="E1044" s="128"/>
      <c r="F1044" s="129"/>
      <c r="G1044" s="128"/>
      <c r="H1044" s="129"/>
      <c r="I1044" s="127"/>
      <c r="J1044" s="127"/>
      <c r="K1044" s="128"/>
      <c r="L1044" s="152"/>
      <c r="M1044" s="153"/>
      <c r="N1044" s="131"/>
      <c r="O1044" s="80"/>
      <c r="P1044" s="131"/>
      <c r="Q1044" s="130"/>
      <c r="R1044" s="130"/>
      <c r="S1044" s="130"/>
      <c r="T1044" s="130"/>
      <c r="U1044" s="130"/>
      <c r="V1044" s="131"/>
      <c r="W1044" s="127"/>
      <c r="X1044" s="127"/>
      <c r="Y1044" s="127"/>
      <c r="Z1044" s="127"/>
      <c r="AA1044" s="127"/>
      <c r="AB1044" s="127"/>
      <c r="AC1044" s="127"/>
      <c r="AD1044" s="127"/>
      <c r="AE1044" s="126"/>
      <c r="AF1044" s="10"/>
      <c r="AG1044" s="124"/>
      <c r="AH1044" s="124"/>
      <c r="AI1044" s="124"/>
      <c r="AJ1044" s="124"/>
      <c r="AO1044" s="124"/>
      <c r="BR1044" s="124"/>
      <c r="BS1044" s="125"/>
      <c r="BT1044" s="125"/>
      <c r="BX1044" s="124"/>
      <c r="BY1044" s="125"/>
      <c r="BZ1044" s="125"/>
      <c r="CO1044" s="136"/>
      <c r="CP1044" s="137"/>
    </row>
    <row r="1045" spans="1:94" s="123" customFormat="1" x14ac:dyDescent="0.25">
      <c r="A1045" s="128"/>
      <c r="B1045" s="128"/>
      <c r="C1045" s="79"/>
      <c r="D1045" s="79"/>
      <c r="E1045" s="128"/>
      <c r="F1045" s="129"/>
      <c r="G1045" s="128"/>
      <c r="H1045" s="129"/>
      <c r="I1045" s="127"/>
      <c r="J1045" s="127"/>
      <c r="K1045" s="128"/>
      <c r="L1045" s="152"/>
      <c r="M1045" s="153"/>
      <c r="N1045" s="131"/>
      <c r="O1045" s="80"/>
      <c r="P1045" s="131"/>
      <c r="Q1045" s="130"/>
      <c r="R1045" s="130"/>
      <c r="S1045" s="130"/>
      <c r="T1045" s="130"/>
      <c r="U1045" s="130"/>
      <c r="V1045" s="131"/>
      <c r="W1045" s="127"/>
      <c r="X1045" s="127"/>
      <c r="Y1045" s="127"/>
      <c r="Z1045" s="127"/>
      <c r="AA1045" s="127"/>
      <c r="AB1045" s="127"/>
      <c r="AC1045" s="127"/>
      <c r="AD1045" s="127"/>
      <c r="AE1045" s="126"/>
      <c r="AF1045" s="10"/>
      <c r="AG1045" s="124"/>
      <c r="AH1045" s="124"/>
      <c r="AI1045" s="124"/>
      <c r="AJ1045" s="124"/>
      <c r="AO1045" s="124"/>
      <c r="BR1045" s="124"/>
      <c r="BS1045" s="125"/>
      <c r="BT1045" s="125"/>
      <c r="BX1045" s="124"/>
      <c r="BY1045" s="125"/>
      <c r="BZ1045" s="125"/>
      <c r="CO1045" s="136"/>
      <c r="CP1045" s="137"/>
    </row>
    <row r="1046" spans="1:94" s="123" customFormat="1" x14ac:dyDescent="0.25">
      <c r="A1046" s="128"/>
      <c r="B1046" s="128"/>
      <c r="C1046" s="79"/>
      <c r="D1046" s="79"/>
      <c r="E1046" s="128"/>
      <c r="F1046" s="129"/>
      <c r="G1046" s="128"/>
      <c r="H1046" s="129"/>
      <c r="I1046" s="127"/>
      <c r="J1046" s="127"/>
      <c r="K1046" s="128"/>
      <c r="L1046" s="152"/>
      <c r="M1046" s="153"/>
      <c r="N1046" s="131"/>
      <c r="O1046" s="80"/>
      <c r="P1046" s="131"/>
      <c r="Q1046" s="130"/>
      <c r="R1046" s="130"/>
      <c r="S1046" s="130"/>
      <c r="T1046" s="130"/>
      <c r="U1046" s="130"/>
      <c r="V1046" s="131"/>
      <c r="W1046" s="127"/>
      <c r="X1046" s="127"/>
      <c r="Y1046" s="127"/>
      <c r="Z1046" s="127"/>
      <c r="AA1046" s="127"/>
      <c r="AB1046" s="127"/>
      <c r="AC1046" s="127"/>
      <c r="AD1046" s="127"/>
      <c r="AE1046" s="126"/>
      <c r="AF1046" s="10"/>
      <c r="AG1046" s="124"/>
      <c r="AH1046" s="124"/>
      <c r="AI1046" s="124"/>
      <c r="AJ1046" s="124"/>
      <c r="AO1046" s="124"/>
      <c r="BR1046" s="124"/>
      <c r="BS1046" s="125"/>
      <c r="BT1046" s="125"/>
      <c r="BX1046" s="124"/>
      <c r="BY1046" s="125"/>
      <c r="BZ1046" s="125"/>
      <c r="CO1046" s="136"/>
      <c r="CP1046" s="137"/>
    </row>
    <row r="1047" spans="1:94" s="123" customFormat="1" x14ac:dyDescent="0.25">
      <c r="A1047" s="128"/>
      <c r="B1047" s="128"/>
      <c r="C1047" s="79"/>
      <c r="D1047" s="79"/>
      <c r="E1047" s="128"/>
      <c r="F1047" s="129"/>
      <c r="G1047" s="128"/>
      <c r="H1047" s="129"/>
      <c r="I1047" s="127"/>
      <c r="J1047" s="127"/>
      <c r="K1047" s="128"/>
      <c r="L1047" s="152"/>
      <c r="M1047" s="153"/>
      <c r="N1047" s="131"/>
      <c r="O1047" s="80"/>
      <c r="P1047" s="131"/>
      <c r="Q1047" s="130"/>
      <c r="R1047" s="130"/>
      <c r="S1047" s="130"/>
      <c r="T1047" s="130"/>
      <c r="U1047" s="130"/>
      <c r="V1047" s="131"/>
      <c r="W1047" s="127"/>
      <c r="X1047" s="127"/>
      <c r="Y1047" s="127"/>
      <c r="Z1047" s="127"/>
      <c r="AA1047" s="127"/>
      <c r="AB1047" s="127"/>
      <c r="AC1047" s="127"/>
      <c r="AD1047" s="127"/>
      <c r="AE1047" s="126"/>
      <c r="AF1047" s="10"/>
      <c r="AG1047" s="124"/>
      <c r="AH1047" s="124"/>
      <c r="AI1047" s="124"/>
      <c r="AJ1047" s="124"/>
      <c r="AO1047" s="124"/>
      <c r="BR1047" s="124"/>
      <c r="BS1047" s="125"/>
      <c r="BT1047" s="125"/>
      <c r="BX1047" s="124"/>
      <c r="BY1047" s="125"/>
      <c r="BZ1047" s="125"/>
      <c r="CO1047" s="136"/>
      <c r="CP1047" s="137"/>
    </row>
    <row r="1048" spans="1:94" s="123" customFormat="1" x14ac:dyDescent="0.25">
      <c r="A1048" s="128"/>
      <c r="B1048" s="128"/>
      <c r="C1048" s="79"/>
      <c r="D1048" s="79"/>
      <c r="E1048" s="128"/>
      <c r="F1048" s="129"/>
      <c r="G1048" s="128"/>
      <c r="H1048" s="129"/>
      <c r="I1048" s="127"/>
      <c r="J1048" s="127"/>
      <c r="K1048" s="128"/>
      <c r="L1048" s="152"/>
      <c r="M1048" s="153"/>
      <c r="N1048" s="131"/>
      <c r="O1048" s="80"/>
      <c r="P1048" s="131"/>
      <c r="Q1048" s="130"/>
      <c r="R1048" s="130"/>
      <c r="S1048" s="130"/>
      <c r="T1048" s="130"/>
      <c r="U1048" s="130"/>
      <c r="V1048" s="131"/>
      <c r="W1048" s="127"/>
      <c r="X1048" s="127"/>
      <c r="Y1048" s="127"/>
      <c r="Z1048" s="127"/>
      <c r="AA1048" s="127"/>
      <c r="AB1048" s="127"/>
      <c r="AC1048" s="127"/>
      <c r="AD1048" s="127"/>
      <c r="AE1048" s="126"/>
      <c r="AF1048" s="10"/>
      <c r="AG1048" s="124"/>
      <c r="AH1048" s="124"/>
      <c r="AI1048" s="124"/>
      <c r="AJ1048" s="124"/>
      <c r="AO1048" s="124"/>
      <c r="BR1048" s="124"/>
      <c r="BS1048" s="125"/>
      <c r="BT1048" s="125"/>
      <c r="BX1048" s="124"/>
      <c r="BY1048" s="125"/>
      <c r="BZ1048" s="125"/>
      <c r="CO1048" s="136"/>
      <c r="CP1048" s="137"/>
    </row>
    <row r="1049" spans="1:94" s="123" customFormat="1" x14ac:dyDescent="0.25">
      <c r="A1049" s="128"/>
      <c r="B1049" s="128"/>
      <c r="C1049" s="79"/>
      <c r="D1049" s="79"/>
      <c r="E1049" s="128"/>
      <c r="F1049" s="129"/>
      <c r="G1049" s="128"/>
      <c r="H1049" s="129"/>
      <c r="I1049" s="127"/>
      <c r="J1049" s="127"/>
      <c r="K1049" s="128"/>
      <c r="L1049" s="152"/>
      <c r="M1049" s="153"/>
      <c r="N1049" s="131"/>
      <c r="O1049" s="80"/>
      <c r="P1049" s="131"/>
      <c r="Q1049" s="130"/>
      <c r="R1049" s="130"/>
      <c r="S1049" s="130"/>
      <c r="T1049" s="130"/>
      <c r="U1049" s="130"/>
      <c r="V1049" s="131"/>
      <c r="W1049" s="127"/>
      <c r="X1049" s="127"/>
      <c r="Y1049" s="127"/>
      <c r="Z1049" s="127"/>
      <c r="AA1049" s="127"/>
      <c r="AB1049" s="127"/>
      <c r="AC1049" s="127"/>
      <c r="AD1049" s="127"/>
      <c r="AE1049" s="126"/>
      <c r="AF1049" s="10"/>
      <c r="AG1049" s="124"/>
      <c r="AH1049" s="124"/>
      <c r="AI1049" s="124"/>
      <c r="AJ1049" s="124"/>
      <c r="AO1049" s="124"/>
      <c r="BR1049" s="124"/>
      <c r="BS1049" s="125"/>
      <c r="BT1049" s="125"/>
      <c r="BX1049" s="124"/>
      <c r="BY1049" s="125"/>
      <c r="BZ1049" s="125"/>
      <c r="CO1049" s="136"/>
      <c r="CP1049" s="137"/>
    </row>
    <row r="1050" spans="1:94" s="123" customFormat="1" x14ac:dyDescent="0.25">
      <c r="A1050" s="128"/>
      <c r="B1050" s="128"/>
      <c r="C1050" s="79"/>
      <c r="D1050" s="79"/>
      <c r="E1050" s="128"/>
      <c r="F1050" s="129"/>
      <c r="G1050" s="128"/>
      <c r="H1050" s="129"/>
      <c r="I1050" s="127"/>
      <c r="J1050" s="127"/>
      <c r="K1050" s="128"/>
      <c r="L1050" s="152"/>
      <c r="M1050" s="153"/>
      <c r="N1050" s="131"/>
      <c r="O1050" s="80"/>
      <c r="P1050" s="131"/>
      <c r="Q1050" s="130"/>
      <c r="R1050" s="130"/>
      <c r="S1050" s="130"/>
      <c r="T1050" s="130"/>
      <c r="U1050" s="130"/>
      <c r="V1050" s="131"/>
      <c r="W1050" s="127"/>
      <c r="X1050" s="127"/>
      <c r="Y1050" s="127"/>
      <c r="Z1050" s="127"/>
      <c r="AA1050" s="127"/>
      <c r="AB1050" s="127"/>
      <c r="AC1050" s="127"/>
      <c r="AD1050" s="127"/>
      <c r="AE1050" s="126"/>
      <c r="AF1050" s="10"/>
      <c r="AG1050" s="124"/>
      <c r="AH1050" s="124"/>
      <c r="AI1050" s="124"/>
      <c r="AJ1050" s="124"/>
      <c r="AO1050" s="124"/>
      <c r="BR1050" s="124"/>
      <c r="BS1050" s="125"/>
      <c r="BT1050" s="125"/>
      <c r="BX1050" s="124"/>
      <c r="BY1050" s="125"/>
      <c r="BZ1050" s="125"/>
      <c r="CO1050" s="136"/>
      <c r="CP1050" s="137"/>
    </row>
    <row r="1051" spans="1:94" s="123" customFormat="1" x14ac:dyDescent="0.25">
      <c r="A1051" s="128"/>
      <c r="B1051" s="128"/>
      <c r="C1051" s="79"/>
      <c r="D1051" s="79"/>
      <c r="E1051" s="128"/>
      <c r="F1051" s="129"/>
      <c r="G1051" s="128"/>
      <c r="H1051" s="129"/>
      <c r="I1051" s="127"/>
      <c r="J1051" s="127"/>
      <c r="K1051" s="128"/>
      <c r="L1051" s="152"/>
      <c r="M1051" s="153"/>
      <c r="N1051" s="131"/>
      <c r="O1051" s="80"/>
      <c r="P1051" s="131"/>
      <c r="Q1051" s="130"/>
      <c r="R1051" s="130"/>
      <c r="S1051" s="130"/>
      <c r="T1051" s="130"/>
      <c r="U1051" s="130"/>
      <c r="V1051" s="131"/>
      <c r="W1051" s="127"/>
      <c r="X1051" s="127"/>
      <c r="Y1051" s="127"/>
      <c r="Z1051" s="127"/>
      <c r="AA1051" s="127"/>
      <c r="AB1051" s="127"/>
      <c r="AC1051" s="127"/>
      <c r="AD1051" s="127"/>
      <c r="AE1051" s="126"/>
      <c r="AF1051" s="10"/>
      <c r="AG1051" s="124"/>
      <c r="AH1051" s="124"/>
      <c r="AI1051" s="124"/>
      <c r="AJ1051" s="124"/>
      <c r="AO1051" s="124"/>
      <c r="BR1051" s="124"/>
      <c r="BS1051" s="125"/>
      <c r="BT1051" s="125"/>
      <c r="BX1051" s="124"/>
      <c r="BY1051" s="125"/>
      <c r="BZ1051" s="125"/>
      <c r="CO1051" s="136"/>
      <c r="CP1051" s="137"/>
    </row>
    <row r="1052" spans="1:94" s="123" customFormat="1" x14ac:dyDescent="0.25">
      <c r="A1052" s="128"/>
      <c r="B1052" s="128"/>
      <c r="C1052" s="79"/>
      <c r="D1052" s="79"/>
      <c r="E1052" s="128"/>
      <c r="F1052" s="129"/>
      <c r="G1052" s="128"/>
      <c r="H1052" s="129"/>
      <c r="I1052" s="127"/>
      <c r="J1052" s="127"/>
      <c r="K1052" s="128"/>
      <c r="L1052" s="152"/>
      <c r="M1052" s="153"/>
      <c r="N1052" s="131"/>
      <c r="O1052" s="80"/>
      <c r="P1052" s="131"/>
      <c r="Q1052" s="130"/>
      <c r="R1052" s="130"/>
      <c r="S1052" s="130"/>
      <c r="T1052" s="130"/>
      <c r="U1052" s="130"/>
      <c r="V1052" s="131"/>
      <c r="W1052" s="127"/>
      <c r="X1052" s="127"/>
      <c r="Y1052" s="127"/>
      <c r="Z1052" s="127"/>
      <c r="AA1052" s="127"/>
      <c r="AB1052" s="127"/>
      <c r="AC1052" s="127"/>
      <c r="AD1052" s="127"/>
      <c r="AE1052" s="126"/>
      <c r="AF1052" s="10"/>
      <c r="AG1052" s="124"/>
      <c r="AH1052" s="124"/>
      <c r="AI1052" s="124"/>
      <c r="AJ1052" s="124"/>
      <c r="AO1052" s="124"/>
      <c r="BR1052" s="124"/>
      <c r="BS1052" s="125"/>
      <c r="BT1052" s="125"/>
      <c r="BX1052" s="124"/>
      <c r="BY1052" s="125"/>
      <c r="BZ1052" s="125"/>
      <c r="CO1052" s="136"/>
      <c r="CP1052" s="137"/>
    </row>
    <row r="1053" spans="1:94" s="123" customFormat="1" x14ac:dyDescent="0.25">
      <c r="A1053" s="128"/>
      <c r="B1053" s="128"/>
      <c r="C1053" s="79"/>
      <c r="D1053" s="79"/>
      <c r="E1053" s="128"/>
      <c r="F1053" s="129"/>
      <c r="G1053" s="128"/>
      <c r="H1053" s="129"/>
      <c r="I1053" s="127"/>
      <c r="J1053" s="127"/>
      <c r="K1053" s="128"/>
      <c r="L1053" s="152"/>
      <c r="M1053" s="153"/>
      <c r="N1053" s="131"/>
      <c r="O1053" s="80"/>
      <c r="P1053" s="131"/>
      <c r="Q1053" s="130"/>
      <c r="R1053" s="130"/>
      <c r="S1053" s="130"/>
      <c r="T1053" s="130"/>
      <c r="U1053" s="130"/>
      <c r="V1053" s="131"/>
      <c r="W1053" s="127"/>
      <c r="X1053" s="127"/>
      <c r="Y1053" s="127"/>
      <c r="Z1053" s="127"/>
      <c r="AA1053" s="127"/>
      <c r="AB1053" s="127"/>
      <c r="AC1053" s="127"/>
      <c r="AD1053" s="127"/>
      <c r="AE1053" s="126"/>
      <c r="AF1053" s="10"/>
      <c r="AG1053" s="124"/>
      <c r="AH1053" s="124"/>
      <c r="AI1053" s="124"/>
      <c r="AJ1053" s="124"/>
      <c r="AO1053" s="124"/>
      <c r="BR1053" s="124"/>
      <c r="BS1053" s="125"/>
      <c r="BT1053" s="125"/>
      <c r="BX1053" s="124"/>
      <c r="BY1053" s="125"/>
      <c r="BZ1053" s="125"/>
      <c r="CO1053" s="136"/>
      <c r="CP1053" s="137"/>
    </row>
    <row r="1054" spans="1:94" s="123" customFormat="1" x14ac:dyDescent="0.25">
      <c r="A1054" s="128"/>
      <c r="B1054" s="128"/>
      <c r="C1054" s="79"/>
      <c r="D1054" s="79"/>
      <c r="E1054" s="128"/>
      <c r="F1054" s="129"/>
      <c r="G1054" s="128"/>
      <c r="H1054" s="129"/>
      <c r="I1054" s="127"/>
      <c r="J1054" s="127"/>
      <c r="K1054" s="128"/>
      <c r="L1054" s="152"/>
      <c r="M1054" s="153"/>
      <c r="N1054" s="131"/>
      <c r="O1054" s="80"/>
      <c r="P1054" s="131"/>
      <c r="Q1054" s="130"/>
      <c r="R1054" s="130"/>
      <c r="S1054" s="130"/>
      <c r="T1054" s="130"/>
      <c r="U1054" s="130"/>
      <c r="V1054" s="131"/>
      <c r="W1054" s="127"/>
      <c r="X1054" s="127"/>
      <c r="Y1054" s="127"/>
      <c r="Z1054" s="127"/>
      <c r="AA1054" s="127"/>
      <c r="AB1054" s="127"/>
      <c r="AC1054" s="127"/>
      <c r="AD1054" s="127"/>
      <c r="AE1054" s="126"/>
      <c r="AF1054" s="10"/>
      <c r="AG1054" s="124"/>
      <c r="AH1054" s="124"/>
      <c r="AI1054" s="124"/>
      <c r="AJ1054" s="124"/>
      <c r="AO1054" s="124"/>
      <c r="BR1054" s="124"/>
      <c r="BS1054" s="125"/>
      <c r="BT1054" s="125"/>
      <c r="BX1054" s="124"/>
      <c r="BY1054" s="125"/>
      <c r="BZ1054" s="125"/>
      <c r="CO1054" s="136"/>
      <c r="CP1054" s="137"/>
    </row>
    <row r="1055" spans="1:94" s="123" customFormat="1" x14ac:dyDescent="0.25">
      <c r="A1055" s="128"/>
      <c r="B1055" s="128"/>
      <c r="C1055" s="79"/>
      <c r="D1055" s="79"/>
      <c r="E1055" s="128"/>
      <c r="F1055" s="129"/>
      <c r="G1055" s="128"/>
      <c r="H1055" s="129"/>
      <c r="I1055" s="127"/>
      <c r="J1055" s="127"/>
      <c r="K1055" s="128"/>
      <c r="L1055" s="152"/>
      <c r="M1055" s="153"/>
      <c r="N1055" s="131"/>
      <c r="O1055" s="80"/>
      <c r="P1055" s="131"/>
      <c r="Q1055" s="130"/>
      <c r="R1055" s="130"/>
      <c r="S1055" s="130"/>
      <c r="T1055" s="130"/>
      <c r="U1055" s="130"/>
      <c r="V1055" s="131"/>
      <c r="W1055" s="127"/>
      <c r="X1055" s="127"/>
      <c r="Y1055" s="127"/>
      <c r="Z1055" s="127"/>
      <c r="AA1055" s="127"/>
      <c r="AB1055" s="127"/>
      <c r="AC1055" s="127"/>
      <c r="AD1055" s="127"/>
      <c r="AE1055" s="126"/>
      <c r="AF1055" s="10"/>
      <c r="AG1055" s="124"/>
      <c r="AH1055" s="124"/>
      <c r="AI1055" s="124"/>
      <c r="AJ1055" s="124"/>
      <c r="AO1055" s="124"/>
      <c r="BR1055" s="124"/>
      <c r="BS1055" s="125"/>
      <c r="BT1055" s="125"/>
      <c r="BX1055" s="124"/>
      <c r="BY1055" s="125"/>
      <c r="BZ1055" s="125"/>
      <c r="CO1055" s="136"/>
      <c r="CP1055" s="137"/>
    </row>
    <row r="1056" spans="1:94" s="123" customFormat="1" x14ac:dyDescent="0.25">
      <c r="A1056" s="128"/>
      <c r="B1056" s="128"/>
      <c r="C1056" s="79"/>
      <c r="D1056" s="79"/>
      <c r="E1056" s="128"/>
      <c r="F1056" s="129"/>
      <c r="G1056" s="128"/>
      <c r="H1056" s="129"/>
      <c r="I1056" s="127"/>
      <c r="J1056" s="127"/>
      <c r="K1056" s="128"/>
      <c r="L1056" s="152"/>
      <c r="M1056" s="153"/>
      <c r="N1056" s="131"/>
      <c r="O1056" s="80"/>
      <c r="P1056" s="131"/>
      <c r="Q1056" s="130"/>
      <c r="R1056" s="130"/>
      <c r="S1056" s="130"/>
      <c r="T1056" s="130"/>
      <c r="U1056" s="130"/>
      <c r="V1056" s="131"/>
      <c r="W1056" s="127"/>
      <c r="X1056" s="127"/>
      <c r="Y1056" s="127"/>
      <c r="Z1056" s="127"/>
      <c r="AA1056" s="127"/>
      <c r="AB1056" s="127"/>
      <c r="AC1056" s="127"/>
      <c r="AD1056" s="127"/>
      <c r="AE1056" s="126"/>
      <c r="AF1056" s="10"/>
      <c r="AG1056" s="124"/>
      <c r="AH1056" s="124"/>
      <c r="AI1056" s="124"/>
      <c r="AJ1056" s="124"/>
      <c r="AO1056" s="124"/>
      <c r="BR1056" s="124"/>
      <c r="BS1056" s="125"/>
      <c r="BT1056" s="125"/>
      <c r="BX1056" s="124"/>
      <c r="BY1056" s="125"/>
      <c r="BZ1056" s="125"/>
      <c r="CO1056" s="136"/>
      <c r="CP1056" s="137"/>
    </row>
    <row r="1057" spans="1:94" s="123" customFormat="1" x14ac:dyDescent="0.25">
      <c r="A1057" s="128"/>
      <c r="B1057" s="128"/>
      <c r="C1057" s="79"/>
      <c r="D1057" s="79"/>
      <c r="E1057" s="128"/>
      <c r="F1057" s="129"/>
      <c r="G1057" s="128"/>
      <c r="H1057" s="129"/>
      <c r="I1057" s="127"/>
      <c r="J1057" s="127"/>
      <c r="K1057" s="128"/>
      <c r="L1057" s="152"/>
      <c r="M1057" s="153"/>
      <c r="N1057" s="131"/>
      <c r="O1057" s="80"/>
      <c r="P1057" s="131"/>
      <c r="Q1057" s="130"/>
      <c r="R1057" s="130"/>
      <c r="S1057" s="130"/>
      <c r="T1057" s="130"/>
      <c r="U1057" s="130"/>
      <c r="V1057" s="131"/>
      <c r="W1057" s="127"/>
      <c r="X1057" s="127"/>
      <c r="Y1057" s="127"/>
      <c r="Z1057" s="127"/>
      <c r="AA1057" s="127"/>
      <c r="AB1057" s="127"/>
      <c r="AC1057" s="127"/>
      <c r="AD1057" s="127"/>
      <c r="AE1057" s="126"/>
      <c r="AF1057" s="10"/>
      <c r="AG1057" s="124"/>
      <c r="AH1057" s="124"/>
      <c r="AI1057" s="124"/>
      <c r="AJ1057" s="124"/>
      <c r="AO1057" s="124"/>
      <c r="BR1057" s="124"/>
      <c r="BS1057" s="125"/>
      <c r="BT1057" s="125"/>
      <c r="BX1057" s="124"/>
      <c r="BY1057" s="125"/>
      <c r="BZ1057" s="125"/>
      <c r="CO1057" s="136"/>
      <c r="CP1057" s="137"/>
    </row>
    <row r="1058" spans="1:94" s="123" customFormat="1" x14ac:dyDescent="0.25">
      <c r="A1058" s="128"/>
      <c r="B1058" s="128"/>
      <c r="C1058" s="79"/>
      <c r="D1058" s="79"/>
      <c r="E1058" s="128"/>
      <c r="F1058" s="129"/>
      <c r="G1058" s="128"/>
      <c r="H1058" s="129"/>
      <c r="I1058" s="127"/>
      <c r="J1058" s="127"/>
      <c r="K1058" s="128"/>
      <c r="L1058" s="152"/>
      <c r="M1058" s="153"/>
      <c r="N1058" s="131"/>
      <c r="O1058" s="80"/>
      <c r="P1058" s="131"/>
      <c r="Q1058" s="130"/>
      <c r="R1058" s="130"/>
      <c r="S1058" s="130"/>
      <c r="T1058" s="130"/>
      <c r="U1058" s="130"/>
      <c r="V1058" s="131"/>
      <c r="W1058" s="127"/>
      <c r="X1058" s="127"/>
      <c r="Y1058" s="127"/>
      <c r="Z1058" s="127"/>
      <c r="AA1058" s="127"/>
      <c r="AB1058" s="127"/>
      <c r="AC1058" s="127"/>
      <c r="AD1058" s="127"/>
      <c r="AE1058" s="126"/>
      <c r="AF1058" s="10"/>
      <c r="AG1058" s="124"/>
      <c r="AH1058" s="124"/>
      <c r="AI1058" s="124"/>
      <c r="AJ1058" s="124"/>
      <c r="AO1058" s="124"/>
      <c r="BR1058" s="124"/>
      <c r="BS1058" s="125"/>
      <c r="BT1058" s="125"/>
      <c r="BX1058" s="124"/>
      <c r="BY1058" s="125"/>
      <c r="BZ1058" s="125"/>
      <c r="CO1058" s="136"/>
      <c r="CP1058" s="137"/>
    </row>
    <row r="1059" spans="1:94" s="123" customFormat="1" x14ac:dyDescent="0.25">
      <c r="A1059" s="128"/>
      <c r="B1059" s="128"/>
      <c r="C1059" s="79"/>
      <c r="D1059" s="79"/>
      <c r="E1059" s="128"/>
      <c r="F1059" s="129"/>
      <c r="G1059" s="128"/>
      <c r="H1059" s="129"/>
      <c r="I1059" s="127"/>
      <c r="J1059" s="127"/>
      <c r="K1059" s="128"/>
      <c r="L1059" s="152"/>
      <c r="M1059" s="153"/>
      <c r="N1059" s="131"/>
      <c r="O1059" s="80"/>
      <c r="P1059" s="131"/>
      <c r="Q1059" s="130"/>
      <c r="R1059" s="130"/>
      <c r="S1059" s="130"/>
      <c r="T1059" s="130"/>
      <c r="U1059" s="130"/>
      <c r="V1059" s="131"/>
      <c r="W1059" s="127"/>
      <c r="X1059" s="127"/>
      <c r="Y1059" s="127"/>
      <c r="Z1059" s="127"/>
      <c r="AA1059" s="127"/>
      <c r="AB1059" s="127"/>
      <c r="AC1059" s="127"/>
      <c r="AD1059" s="127"/>
      <c r="AE1059" s="126"/>
      <c r="AF1059" s="10"/>
      <c r="AG1059" s="124"/>
      <c r="AH1059" s="124"/>
      <c r="AI1059" s="124"/>
      <c r="AJ1059" s="124"/>
      <c r="AO1059" s="124"/>
      <c r="BR1059" s="124"/>
      <c r="BS1059" s="125"/>
      <c r="BT1059" s="125"/>
      <c r="BX1059" s="124"/>
      <c r="BY1059" s="125"/>
      <c r="BZ1059" s="125"/>
      <c r="CO1059" s="136"/>
      <c r="CP1059" s="137"/>
    </row>
    <row r="1060" spans="1:94" s="123" customFormat="1" x14ac:dyDescent="0.25">
      <c r="A1060" s="128"/>
      <c r="B1060" s="128"/>
      <c r="C1060" s="79"/>
      <c r="D1060" s="79"/>
      <c r="E1060" s="128"/>
      <c r="F1060" s="129"/>
      <c r="G1060" s="128"/>
      <c r="H1060" s="129"/>
      <c r="I1060" s="127"/>
      <c r="J1060" s="127"/>
      <c r="K1060" s="128"/>
      <c r="L1060" s="152"/>
      <c r="M1060" s="153"/>
      <c r="N1060" s="131"/>
      <c r="O1060" s="80"/>
      <c r="P1060" s="131"/>
      <c r="Q1060" s="130"/>
      <c r="R1060" s="130"/>
      <c r="S1060" s="130"/>
      <c r="T1060" s="130"/>
      <c r="U1060" s="130"/>
      <c r="V1060" s="131"/>
      <c r="W1060" s="127"/>
      <c r="X1060" s="127"/>
      <c r="Y1060" s="127"/>
      <c r="Z1060" s="127"/>
      <c r="AA1060" s="127"/>
      <c r="AB1060" s="127"/>
      <c r="AC1060" s="127"/>
      <c r="AD1060" s="127"/>
      <c r="AE1060" s="126"/>
      <c r="AF1060" s="10"/>
      <c r="AG1060" s="124"/>
      <c r="AH1060" s="124"/>
      <c r="AI1060" s="124"/>
      <c r="AJ1060" s="124"/>
      <c r="AO1060" s="124"/>
      <c r="BR1060" s="124"/>
      <c r="BS1060" s="125"/>
      <c r="BT1060" s="125"/>
      <c r="BX1060" s="124"/>
      <c r="BY1060" s="125"/>
      <c r="BZ1060" s="125"/>
      <c r="CO1060" s="136"/>
      <c r="CP1060" s="137"/>
    </row>
    <row r="1061" spans="1:94" s="123" customFormat="1" x14ac:dyDescent="0.25">
      <c r="A1061" s="128"/>
      <c r="B1061" s="128"/>
      <c r="C1061" s="79"/>
      <c r="D1061" s="79"/>
      <c r="E1061" s="128"/>
      <c r="F1061" s="129"/>
      <c r="G1061" s="128"/>
      <c r="H1061" s="129"/>
      <c r="I1061" s="127"/>
      <c r="J1061" s="127"/>
      <c r="K1061" s="128"/>
      <c r="L1061" s="152"/>
      <c r="M1061" s="153"/>
      <c r="N1061" s="131"/>
      <c r="O1061" s="80"/>
      <c r="P1061" s="131"/>
      <c r="Q1061" s="130"/>
      <c r="R1061" s="130"/>
      <c r="S1061" s="130"/>
      <c r="T1061" s="130"/>
      <c r="U1061" s="130"/>
      <c r="V1061" s="131"/>
      <c r="W1061" s="127"/>
      <c r="X1061" s="127"/>
      <c r="Y1061" s="127"/>
      <c r="Z1061" s="127"/>
      <c r="AA1061" s="127"/>
      <c r="AB1061" s="127"/>
      <c r="AC1061" s="127"/>
      <c r="AD1061" s="127"/>
      <c r="AE1061" s="126"/>
      <c r="AF1061" s="10"/>
      <c r="AG1061" s="124"/>
      <c r="AH1061" s="124"/>
      <c r="AI1061" s="124"/>
      <c r="AJ1061" s="124"/>
      <c r="AO1061" s="124"/>
      <c r="BR1061" s="124"/>
      <c r="BS1061" s="125"/>
      <c r="BT1061" s="125"/>
      <c r="BX1061" s="124"/>
      <c r="BY1061" s="125"/>
      <c r="BZ1061" s="125"/>
      <c r="CO1061" s="136"/>
      <c r="CP1061" s="137"/>
    </row>
    <row r="1062" spans="1:94" s="123" customFormat="1" x14ac:dyDescent="0.25">
      <c r="A1062" s="128"/>
      <c r="B1062" s="128"/>
      <c r="C1062" s="79"/>
      <c r="D1062" s="79"/>
      <c r="E1062" s="128"/>
      <c r="F1062" s="129"/>
      <c r="G1062" s="128"/>
      <c r="H1062" s="129"/>
      <c r="I1062" s="127"/>
      <c r="J1062" s="127"/>
      <c r="K1062" s="128"/>
      <c r="L1062" s="152"/>
      <c r="M1062" s="153"/>
      <c r="N1062" s="131"/>
      <c r="O1062" s="80"/>
      <c r="P1062" s="131"/>
      <c r="Q1062" s="130"/>
      <c r="R1062" s="130"/>
      <c r="S1062" s="130"/>
      <c r="T1062" s="130"/>
      <c r="U1062" s="130"/>
      <c r="V1062" s="131"/>
      <c r="W1062" s="127"/>
      <c r="X1062" s="127"/>
      <c r="Y1062" s="127"/>
      <c r="Z1062" s="127"/>
      <c r="AA1062" s="127"/>
      <c r="AB1062" s="127"/>
      <c r="AC1062" s="127"/>
      <c r="AD1062" s="127"/>
      <c r="AE1062" s="126"/>
      <c r="AF1062" s="10"/>
      <c r="AG1062" s="124"/>
      <c r="AH1062" s="124"/>
      <c r="AI1062" s="124"/>
      <c r="AJ1062" s="124"/>
      <c r="AO1062" s="124"/>
      <c r="BR1062" s="124"/>
      <c r="BS1062" s="125"/>
      <c r="BT1062" s="125"/>
      <c r="BX1062" s="124"/>
      <c r="BY1062" s="125"/>
      <c r="BZ1062" s="125"/>
      <c r="CO1062" s="136"/>
      <c r="CP1062" s="137"/>
    </row>
    <row r="1063" spans="1:94" s="123" customFormat="1" x14ac:dyDescent="0.25">
      <c r="A1063" s="128"/>
      <c r="B1063" s="128"/>
      <c r="C1063" s="79"/>
      <c r="D1063" s="79"/>
      <c r="E1063" s="128"/>
      <c r="F1063" s="129"/>
      <c r="G1063" s="128"/>
      <c r="H1063" s="129"/>
      <c r="I1063" s="127"/>
      <c r="J1063" s="127"/>
      <c r="K1063" s="128"/>
      <c r="L1063" s="152"/>
      <c r="M1063" s="153"/>
      <c r="N1063" s="131"/>
      <c r="O1063" s="80"/>
      <c r="P1063" s="131"/>
      <c r="Q1063" s="130"/>
      <c r="R1063" s="130"/>
      <c r="S1063" s="130"/>
      <c r="T1063" s="130"/>
      <c r="U1063" s="130"/>
      <c r="V1063" s="131"/>
      <c r="W1063" s="127"/>
      <c r="X1063" s="127"/>
      <c r="Y1063" s="127"/>
      <c r="Z1063" s="127"/>
      <c r="AA1063" s="127"/>
      <c r="AB1063" s="127"/>
      <c r="AC1063" s="127"/>
      <c r="AD1063" s="127"/>
      <c r="AE1063" s="126"/>
      <c r="AF1063" s="10"/>
      <c r="AG1063" s="124"/>
      <c r="AH1063" s="124"/>
      <c r="AI1063" s="124"/>
      <c r="AJ1063" s="124"/>
      <c r="AO1063" s="124"/>
      <c r="BR1063" s="124"/>
      <c r="BS1063" s="125"/>
      <c r="BT1063" s="125"/>
      <c r="BX1063" s="124"/>
      <c r="BY1063" s="125"/>
      <c r="BZ1063" s="125"/>
      <c r="CO1063" s="136"/>
      <c r="CP1063" s="137"/>
    </row>
    <row r="1064" spans="1:94" s="123" customFormat="1" x14ac:dyDescent="0.25">
      <c r="A1064" s="128"/>
      <c r="B1064" s="128"/>
      <c r="C1064" s="79"/>
      <c r="D1064" s="79"/>
      <c r="E1064" s="128"/>
      <c r="F1064" s="129"/>
      <c r="G1064" s="128"/>
      <c r="H1064" s="129"/>
      <c r="I1064" s="127"/>
      <c r="J1064" s="127"/>
      <c r="K1064" s="128"/>
      <c r="L1064" s="152"/>
      <c r="M1064" s="153"/>
      <c r="N1064" s="131"/>
      <c r="O1064" s="80"/>
      <c r="P1064" s="131"/>
      <c r="Q1064" s="130"/>
      <c r="R1064" s="130"/>
      <c r="S1064" s="130"/>
      <c r="T1064" s="130"/>
      <c r="U1064" s="130"/>
      <c r="V1064" s="131"/>
      <c r="W1064" s="127"/>
      <c r="X1064" s="127"/>
      <c r="Y1064" s="127"/>
      <c r="Z1064" s="127"/>
      <c r="AA1064" s="127"/>
      <c r="AB1064" s="127"/>
      <c r="AC1064" s="127"/>
      <c r="AD1064" s="127"/>
      <c r="AE1064" s="126"/>
      <c r="AF1064" s="10"/>
      <c r="AG1064" s="124"/>
      <c r="AH1064" s="124"/>
      <c r="AI1064" s="124"/>
      <c r="AJ1064" s="124"/>
      <c r="AO1064" s="124"/>
      <c r="BR1064" s="124"/>
      <c r="BS1064" s="125"/>
      <c r="BT1064" s="125"/>
      <c r="BX1064" s="124"/>
      <c r="BY1064" s="125"/>
      <c r="BZ1064" s="125"/>
      <c r="CO1064" s="136"/>
      <c r="CP1064" s="137"/>
    </row>
    <row r="1065" spans="1:94" s="123" customFormat="1" x14ac:dyDescent="0.25">
      <c r="A1065" s="128"/>
      <c r="B1065" s="128"/>
      <c r="C1065" s="79"/>
      <c r="D1065" s="79"/>
      <c r="E1065" s="128"/>
      <c r="F1065" s="129"/>
      <c r="G1065" s="128"/>
      <c r="H1065" s="129"/>
      <c r="I1065" s="127"/>
      <c r="J1065" s="127"/>
      <c r="K1065" s="128"/>
      <c r="L1065" s="152"/>
      <c r="M1065" s="153"/>
      <c r="N1065" s="131"/>
      <c r="O1065" s="80"/>
      <c r="P1065" s="131"/>
      <c r="Q1065" s="130"/>
      <c r="R1065" s="130"/>
      <c r="S1065" s="130"/>
      <c r="T1065" s="130"/>
      <c r="U1065" s="130"/>
      <c r="V1065" s="131"/>
      <c r="W1065" s="127"/>
      <c r="X1065" s="127"/>
      <c r="Y1065" s="127"/>
      <c r="Z1065" s="127"/>
      <c r="AA1065" s="127"/>
      <c r="AB1065" s="127"/>
      <c r="AC1065" s="127"/>
      <c r="AD1065" s="127"/>
      <c r="AE1065" s="126"/>
      <c r="AF1065" s="10"/>
      <c r="AG1065" s="124"/>
      <c r="AH1065" s="124"/>
      <c r="AI1065" s="124"/>
      <c r="AJ1065" s="124"/>
      <c r="AO1065" s="124"/>
      <c r="BR1065" s="124"/>
      <c r="BS1065" s="125"/>
      <c r="BT1065" s="125"/>
      <c r="BX1065" s="124"/>
      <c r="BY1065" s="125"/>
      <c r="BZ1065" s="125"/>
      <c r="CO1065" s="136"/>
      <c r="CP1065" s="137"/>
    </row>
    <row r="1066" spans="1:94" s="123" customFormat="1" x14ac:dyDescent="0.25">
      <c r="A1066" s="128"/>
      <c r="B1066" s="128"/>
      <c r="C1066" s="79"/>
      <c r="D1066" s="79"/>
      <c r="E1066" s="128"/>
      <c r="F1066" s="129"/>
      <c r="G1066" s="128"/>
      <c r="H1066" s="129"/>
      <c r="I1066" s="127"/>
      <c r="J1066" s="127"/>
      <c r="K1066" s="128"/>
      <c r="L1066" s="152"/>
      <c r="M1066" s="153"/>
      <c r="N1066" s="131"/>
      <c r="O1066" s="80"/>
      <c r="P1066" s="131"/>
      <c r="Q1066" s="130"/>
      <c r="R1066" s="130"/>
      <c r="S1066" s="130"/>
      <c r="T1066" s="130"/>
      <c r="U1066" s="130"/>
      <c r="V1066" s="131"/>
      <c r="W1066" s="127"/>
      <c r="X1066" s="127"/>
      <c r="Y1066" s="127"/>
      <c r="Z1066" s="127"/>
      <c r="AA1066" s="127"/>
      <c r="AB1066" s="127"/>
      <c r="AC1066" s="127"/>
      <c r="AD1066" s="127"/>
      <c r="AE1066" s="126"/>
      <c r="AF1066" s="10"/>
      <c r="AG1066" s="124"/>
      <c r="AH1066" s="124"/>
      <c r="AI1066" s="124"/>
      <c r="AJ1066" s="124"/>
      <c r="AO1066" s="124"/>
      <c r="BR1066" s="124"/>
      <c r="BS1066" s="125"/>
      <c r="BT1066" s="125"/>
      <c r="BX1066" s="124"/>
      <c r="BY1066" s="125"/>
      <c r="BZ1066" s="125"/>
      <c r="CO1066" s="136"/>
      <c r="CP1066" s="137"/>
    </row>
    <row r="1067" spans="1:94" s="123" customFormat="1" x14ac:dyDescent="0.25">
      <c r="A1067" s="128"/>
      <c r="B1067" s="128"/>
      <c r="C1067" s="79"/>
      <c r="D1067" s="79"/>
      <c r="E1067" s="128"/>
      <c r="F1067" s="129"/>
      <c r="G1067" s="128"/>
      <c r="H1067" s="129"/>
      <c r="I1067" s="127"/>
      <c r="J1067" s="127"/>
      <c r="K1067" s="128"/>
      <c r="L1067" s="152"/>
      <c r="M1067" s="153"/>
      <c r="N1067" s="131"/>
      <c r="O1067" s="80"/>
      <c r="P1067" s="131"/>
      <c r="Q1067" s="130"/>
      <c r="R1067" s="130"/>
      <c r="S1067" s="130"/>
      <c r="T1067" s="130"/>
      <c r="U1067" s="130"/>
      <c r="V1067" s="131"/>
      <c r="W1067" s="127"/>
      <c r="X1067" s="127"/>
      <c r="Y1067" s="127"/>
      <c r="Z1067" s="127"/>
      <c r="AA1067" s="127"/>
      <c r="AB1067" s="127"/>
      <c r="AC1067" s="127"/>
      <c r="AD1067" s="127"/>
      <c r="AE1067" s="126"/>
      <c r="AF1067" s="10"/>
      <c r="AG1067" s="124"/>
      <c r="AH1067" s="124"/>
      <c r="AI1067" s="124"/>
      <c r="AJ1067" s="124"/>
      <c r="AO1067" s="124"/>
      <c r="BR1067" s="124"/>
      <c r="BS1067" s="125"/>
      <c r="BT1067" s="125"/>
      <c r="BX1067" s="124"/>
      <c r="BY1067" s="125"/>
      <c r="BZ1067" s="125"/>
      <c r="CO1067" s="136"/>
      <c r="CP1067" s="137"/>
    </row>
    <row r="1068" spans="1:94" s="123" customFormat="1" x14ac:dyDescent="0.25">
      <c r="A1068" s="128"/>
      <c r="B1068" s="128"/>
      <c r="C1068" s="79"/>
      <c r="D1068" s="79"/>
      <c r="E1068" s="128"/>
      <c r="F1068" s="129"/>
      <c r="G1068" s="128"/>
      <c r="H1068" s="129"/>
      <c r="I1068" s="127"/>
      <c r="J1068" s="127"/>
      <c r="K1068" s="128"/>
      <c r="L1068" s="152"/>
      <c r="M1068" s="153"/>
      <c r="N1068" s="131"/>
      <c r="O1068" s="80"/>
      <c r="P1068" s="131"/>
      <c r="Q1068" s="130"/>
      <c r="R1068" s="130"/>
      <c r="S1068" s="130"/>
      <c r="T1068" s="130"/>
      <c r="U1068" s="130"/>
      <c r="V1068" s="131"/>
      <c r="W1068" s="127"/>
      <c r="X1068" s="127"/>
      <c r="Y1068" s="127"/>
      <c r="Z1068" s="127"/>
      <c r="AA1068" s="127"/>
      <c r="AB1068" s="127"/>
      <c r="AC1068" s="127"/>
      <c r="AD1068" s="127"/>
      <c r="AE1068" s="126"/>
      <c r="AF1068" s="10"/>
      <c r="AG1068" s="124"/>
      <c r="AH1068" s="124"/>
      <c r="AI1068" s="124"/>
      <c r="AJ1068" s="124"/>
      <c r="AO1068" s="124"/>
      <c r="BR1068" s="124"/>
      <c r="BS1068" s="125"/>
      <c r="BT1068" s="125"/>
      <c r="BX1068" s="124"/>
      <c r="BY1068" s="125"/>
      <c r="BZ1068" s="125"/>
      <c r="CO1068" s="136"/>
      <c r="CP1068" s="137"/>
    </row>
    <row r="1069" spans="1:94" s="123" customFormat="1" x14ac:dyDescent="0.25">
      <c r="A1069" s="128"/>
      <c r="B1069" s="128"/>
      <c r="C1069" s="79"/>
      <c r="D1069" s="79"/>
      <c r="E1069" s="128"/>
      <c r="F1069" s="129"/>
      <c r="G1069" s="128"/>
      <c r="H1069" s="129"/>
      <c r="I1069" s="127"/>
      <c r="J1069" s="127"/>
      <c r="K1069" s="128"/>
      <c r="L1069" s="152"/>
      <c r="M1069" s="153"/>
      <c r="N1069" s="131"/>
      <c r="O1069" s="80"/>
      <c r="P1069" s="131"/>
      <c r="Q1069" s="130"/>
      <c r="R1069" s="130"/>
      <c r="S1069" s="130"/>
      <c r="T1069" s="130"/>
      <c r="U1069" s="130"/>
      <c r="V1069" s="131"/>
      <c r="W1069" s="127"/>
      <c r="X1069" s="127"/>
      <c r="Y1069" s="127"/>
      <c r="Z1069" s="127"/>
      <c r="AA1069" s="127"/>
      <c r="AB1069" s="127"/>
      <c r="AC1069" s="127"/>
      <c r="AD1069" s="127"/>
      <c r="AE1069" s="126"/>
      <c r="AF1069" s="10"/>
      <c r="AG1069" s="124"/>
      <c r="AH1069" s="124"/>
      <c r="AI1069" s="124"/>
      <c r="AJ1069" s="124"/>
      <c r="AO1069" s="124"/>
      <c r="BR1069" s="124"/>
      <c r="BS1069" s="125"/>
      <c r="BT1069" s="125"/>
      <c r="BX1069" s="124"/>
      <c r="BY1069" s="125"/>
      <c r="BZ1069" s="125"/>
      <c r="CO1069" s="136"/>
      <c r="CP1069" s="137"/>
    </row>
    <row r="1070" spans="1:94" s="123" customFormat="1" x14ac:dyDescent="0.25">
      <c r="A1070" s="128"/>
      <c r="B1070" s="128"/>
      <c r="C1070" s="79"/>
      <c r="D1070" s="79"/>
      <c r="E1070" s="128"/>
      <c r="F1070" s="129"/>
      <c r="G1070" s="128"/>
      <c r="H1070" s="129"/>
      <c r="I1070" s="127"/>
      <c r="J1070" s="127"/>
      <c r="K1070" s="128"/>
      <c r="L1070" s="152"/>
      <c r="M1070" s="153"/>
      <c r="N1070" s="131"/>
      <c r="O1070" s="80"/>
      <c r="P1070" s="131"/>
      <c r="Q1070" s="130"/>
      <c r="R1070" s="130"/>
      <c r="S1070" s="130"/>
      <c r="T1070" s="130"/>
      <c r="U1070" s="130"/>
      <c r="V1070" s="131"/>
      <c r="W1070" s="127"/>
      <c r="X1070" s="127"/>
      <c r="Y1070" s="127"/>
      <c r="Z1070" s="127"/>
      <c r="AA1070" s="127"/>
      <c r="AB1070" s="127"/>
      <c r="AC1070" s="127"/>
      <c r="AD1070" s="127"/>
      <c r="AE1070" s="126"/>
      <c r="AF1070" s="10"/>
      <c r="AG1070" s="124"/>
      <c r="AH1070" s="124"/>
      <c r="AI1070" s="124"/>
      <c r="AJ1070" s="124"/>
      <c r="AO1070" s="124"/>
      <c r="BR1070" s="124"/>
      <c r="BS1070" s="125"/>
      <c r="BT1070" s="125"/>
      <c r="BX1070" s="124"/>
      <c r="BY1070" s="125"/>
      <c r="BZ1070" s="125"/>
      <c r="CO1070" s="136"/>
      <c r="CP1070" s="137"/>
    </row>
    <row r="1071" spans="1:94" s="123" customFormat="1" x14ac:dyDescent="0.25">
      <c r="A1071" s="128"/>
      <c r="B1071" s="128"/>
      <c r="C1071" s="79"/>
      <c r="D1071" s="79"/>
      <c r="E1071" s="128"/>
      <c r="F1071" s="129"/>
      <c r="G1071" s="128"/>
      <c r="H1071" s="129"/>
      <c r="I1071" s="127"/>
      <c r="J1071" s="127"/>
      <c r="K1071" s="128"/>
      <c r="L1071" s="152"/>
      <c r="M1071" s="153"/>
      <c r="N1071" s="131"/>
      <c r="O1071" s="80"/>
      <c r="P1071" s="131"/>
      <c r="Q1071" s="130"/>
      <c r="R1071" s="130"/>
      <c r="S1071" s="130"/>
      <c r="T1071" s="130"/>
      <c r="U1071" s="130"/>
      <c r="V1071" s="131"/>
      <c r="W1071" s="127"/>
      <c r="X1071" s="127"/>
      <c r="Y1071" s="127"/>
      <c r="Z1071" s="127"/>
      <c r="AA1071" s="127"/>
      <c r="AB1071" s="127"/>
      <c r="AC1071" s="127"/>
      <c r="AD1071" s="127"/>
      <c r="AE1071" s="126"/>
      <c r="AF1071" s="10"/>
      <c r="AG1071" s="124"/>
      <c r="AH1071" s="124"/>
      <c r="AI1071" s="124"/>
      <c r="AJ1071" s="124"/>
      <c r="AO1071" s="124"/>
      <c r="BR1071" s="124"/>
      <c r="BS1071" s="125"/>
      <c r="BT1071" s="125"/>
      <c r="BX1071" s="124"/>
      <c r="BY1071" s="125"/>
      <c r="BZ1071" s="125"/>
      <c r="CO1071" s="136"/>
      <c r="CP1071" s="137"/>
    </row>
    <row r="1072" spans="1:94" s="123" customFormat="1" x14ac:dyDescent="0.25">
      <c r="A1072" s="128"/>
      <c r="B1072" s="128"/>
      <c r="C1072" s="79"/>
      <c r="D1072" s="79"/>
      <c r="E1072" s="128"/>
      <c r="F1072" s="129"/>
      <c r="G1072" s="128"/>
      <c r="H1072" s="129"/>
      <c r="I1072" s="127"/>
      <c r="J1072" s="127"/>
      <c r="K1072" s="128"/>
      <c r="L1072" s="152"/>
      <c r="M1072" s="153"/>
      <c r="N1072" s="131"/>
      <c r="O1072" s="80"/>
      <c r="P1072" s="131"/>
      <c r="Q1072" s="130"/>
      <c r="R1072" s="130"/>
      <c r="S1072" s="130"/>
      <c r="T1072" s="130"/>
      <c r="U1072" s="130"/>
      <c r="V1072" s="131"/>
      <c r="W1072" s="127"/>
      <c r="X1072" s="127"/>
      <c r="Y1072" s="127"/>
      <c r="Z1072" s="127"/>
      <c r="AA1072" s="127"/>
      <c r="AB1072" s="127"/>
      <c r="AC1072" s="127"/>
      <c r="AD1072" s="127"/>
      <c r="AE1072" s="126"/>
      <c r="AF1072" s="10"/>
      <c r="AG1072" s="124"/>
      <c r="AH1072" s="124"/>
      <c r="AI1072" s="124"/>
      <c r="AJ1072" s="124"/>
      <c r="AO1072" s="124"/>
      <c r="BR1072" s="124"/>
      <c r="BS1072" s="125"/>
      <c r="BT1072" s="125"/>
      <c r="BX1072" s="124"/>
      <c r="BY1072" s="125"/>
      <c r="BZ1072" s="125"/>
      <c r="CO1072" s="136"/>
      <c r="CP1072" s="137"/>
    </row>
    <row r="1073" spans="1:94" s="123" customFormat="1" x14ac:dyDescent="0.25">
      <c r="A1073" s="128"/>
      <c r="B1073" s="128"/>
      <c r="C1073" s="79"/>
      <c r="D1073" s="79"/>
      <c r="E1073" s="128"/>
      <c r="F1073" s="129"/>
      <c r="G1073" s="128"/>
      <c r="H1073" s="129"/>
      <c r="I1073" s="127"/>
      <c r="J1073" s="127"/>
      <c r="K1073" s="128"/>
      <c r="L1073" s="152"/>
      <c r="M1073" s="153"/>
      <c r="N1073" s="131"/>
      <c r="O1073" s="80"/>
      <c r="P1073" s="131"/>
      <c r="Q1073" s="130"/>
      <c r="R1073" s="130"/>
      <c r="S1073" s="130"/>
      <c r="T1073" s="130"/>
      <c r="U1073" s="130"/>
      <c r="V1073" s="131"/>
      <c r="W1073" s="127"/>
      <c r="X1073" s="127"/>
      <c r="Y1073" s="127"/>
      <c r="Z1073" s="127"/>
      <c r="AA1073" s="127"/>
      <c r="AB1073" s="127"/>
      <c r="AC1073" s="127"/>
      <c r="AD1073" s="127"/>
      <c r="AE1073" s="126"/>
      <c r="AF1073" s="10"/>
      <c r="AG1073" s="124"/>
      <c r="AH1073" s="124"/>
      <c r="AI1073" s="124"/>
      <c r="AJ1073" s="124"/>
      <c r="AO1073" s="124"/>
      <c r="BR1073" s="124"/>
      <c r="BS1073" s="125"/>
      <c r="BT1073" s="125"/>
      <c r="BX1073" s="124"/>
      <c r="BY1073" s="125"/>
      <c r="BZ1073" s="125"/>
      <c r="CO1073" s="136"/>
      <c r="CP1073" s="137"/>
    </row>
    <row r="1074" spans="1:94" s="123" customFormat="1" x14ac:dyDescent="0.25">
      <c r="A1074" s="128"/>
      <c r="B1074" s="128"/>
      <c r="C1074" s="79"/>
      <c r="D1074" s="79"/>
      <c r="E1074" s="128"/>
      <c r="F1074" s="129"/>
      <c r="G1074" s="128"/>
      <c r="H1074" s="129"/>
      <c r="I1074" s="127"/>
      <c r="J1074" s="127"/>
      <c r="K1074" s="128"/>
      <c r="L1074" s="152"/>
      <c r="M1074" s="153"/>
      <c r="N1074" s="131"/>
      <c r="O1074" s="80"/>
      <c r="P1074" s="131"/>
      <c r="Q1074" s="130"/>
      <c r="R1074" s="130"/>
      <c r="S1074" s="130"/>
      <c r="T1074" s="130"/>
      <c r="U1074" s="130"/>
      <c r="V1074" s="131"/>
      <c r="W1074" s="127"/>
      <c r="X1074" s="127"/>
      <c r="Y1074" s="127"/>
      <c r="Z1074" s="127"/>
      <c r="AA1074" s="127"/>
      <c r="AB1074" s="127"/>
      <c r="AC1074" s="127"/>
      <c r="AD1074" s="127"/>
      <c r="AE1074" s="126"/>
      <c r="AF1074" s="10"/>
      <c r="AG1074" s="124"/>
      <c r="AH1074" s="124"/>
      <c r="AI1074" s="124"/>
      <c r="AJ1074" s="124"/>
      <c r="AO1074" s="124"/>
      <c r="BR1074" s="124"/>
      <c r="BS1074" s="125"/>
      <c r="BT1074" s="125"/>
      <c r="BX1074" s="124"/>
      <c r="BY1074" s="125"/>
      <c r="BZ1074" s="125"/>
      <c r="CO1074" s="136"/>
      <c r="CP1074" s="137"/>
    </row>
    <row r="1075" spans="1:94" s="123" customFormat="1" x14ac:dyDescent="0.25">
      <c r="A1075" s="128"/>
      <c r="B1075" s="128"/>
      <c r="C1075" s="79"/>
      <c r="D1075" s="79"/>
      <c r="E1075" s="128"/>
      <c r="F1075" s="129"/>
      <c r="G1075" s="128"/>
      <c r="H1075" s="129"/>
      <c r="I1075" s="127"/>
      <c r="J1075" s="127"/>
      <c r="K1075" s="128"/>
      <c r="L1075" s="152"/>
      <c r="M1075" s="153"/>
      <c r="N1075" s="131"/>
      <c r="O1075" s="80"/>
      <c r="P1075" s="131"/>
      <c r="Q1075" s="130"/>
      <c r="R1075" s="130"/>
      <c r="S1075" s="130"/>
      <c r="T1075" s="130"/>
      <c r="U1075" s="130"/>
      <c r="V1075" s="131"/>
      <c r="W1075" s="127"/>
      <c r="X1075" s="127"/>
      <c r="Y1075" s="127"/>
      <c r="Z1075" s="127"/>
      <c r="AA1075" s="127"/>
      <c r="AB1075" s="127"/>
      <c r="AC1075" s="127"/>
      <c r="AD1075" s="127"/>
      <c r="AE1075" s="126"/>
      <c r="AF1075" s="10"/>
      <c r="AG1075" s="124"/>
      <c r="AH1075" s="124"/>
      <c r="AI1075" s="124"/>
      <c r="AJ1075" s="124"/>
      <c r="AO1075" s="124"/>
      <c r="BR1075" s="124"/>
      <c r="BS1075" s="125"/>
      <c r="BT1075" s="125"/>
      <c r="BX1075" s="124"/>
      <c r="BY1075" s="125"/>
      <c r="BZ1075" s="125"/>
      <c r="CO1075" s="136"/>
      <c r="CP1075" s="137"/>
    </row>
    <row r="1076" spans="1:94" s="123" customFormat="1" x14ac:dyDescent="0.25">
      <c r="A1076" s="128"/>
      <c r="B1076" s="128"/>
      <c r="C1076" s="79"/>
      <c r="D1076" s="79"/>
      <c r="E1076" s="128"/>
      <c r="F1076" s="129"/>
      <c r="G1076" s="128"/>
      <c r="H1076" s="129"/>
      <c r="I1076" s="127"/>
      <c r="J1076" s="127"/>
      <c r="K1076" s="128"/>
      <c r="L1076" s="152"/>
      <c r="M1076" s="153"/>
      <c r="N1076" s="131"/>
      <c r="O1076" s="80"/>
      <c r="P1076" s="131"/>
      <c r="Q1076" s="130"/>
      <c r="R1076" s="130"/>
      <c r="S1076" s="130"/>
      <c r="T1076" s="130"/>
      <c r="U1076" s="130"/>
      <c r="V1076" s="131"/>
      <c r="W1076" s="127"/>
      <c r="X1076" s="127"/>
      <c r="Y1076" s="127"/>
      <c r="Z1076" s="127"/>
      <c r="AA1076" s="127"/>
      <c r="AB1076" s="127"/>
      <c r="AC1076" s="127"/>
      <c r="AD1076" s="127"/>
      <c r="AE1076" s="126"/>
      <c r="AF1076" s="10"/>
      <c r="AG1076" s="124"/>
      <c r="AH1076" s="124"/>
      <c r="AI1076" s="124"/>
      <c r="AJ1076" s="124"/>
      <c r="AO1076" s="124"/>
      <c r="BR1076" s="124"/>
      <c r="BS1076" s="125"/>
      <c r="BT1076" s="125"/>
      <c r="BX1076" s="124"/>
      <c r="BY1076" s="125"/>
      <c r="BZ1076" s="125"/>
      <c r="CO1076" s="136"/>
      <c r="CP1076" s="137"/>
    </row>
    <row r="1077" spans="1:94" s="123" customFormat="1" x14ac:dyDescent="0.25">
      <c r="A1077" s="128"/>
      <c r="B1077" s="128"/>
      <c r="C1077" s="79"/>
      <c r="D1077" s="79"/>
      <c r="E1077" s="128"/>
      <c r="F1077" s="129"/>
      <c r="G1077" s="128"/>
      <c r="H1077" s="129"/>
      <c r="I1077" s="127"/>
      <c r="J1077" s="127"/>
      <c r="K1077" s="128"/>
      <c r="L1077" s="152"/>
      <c r="M1077" s="153"/>
      <c r="N1077" s="131"/>
      <c r="O1077" s="80"/>
      <c r="P1077" s="131"/>
      <c r="Q1077" s="130"/>
      <c r="R1077" s="130"/>
      <c r="S1077" s="130"/>
      <c r="T1077" s="130"/>
      <c r="U1077" s="130"/>
      <c r="V1077" s="131"/>
      <c r="W1077" s="127"/>
      <c r="X1077" s="127"/>
      <c r="Y1077" s="127"/>
      <c r="Z1077" s="127"/>
      <c r="AA1077" s="127"/>
      <c r="AB1077" s="127"/>
      <c r="AC1077" s="127"/>
      <c r="AD1077" s="127"/>
      <c r="AE1077" s="126"/>
      <c r="AF1077" s="10"/>
      <c r="AG1077" s="124"/>
      <c r="AH1077" s="124"/>
      <c r="AI1077" s="124"/>
      <c r="AJ1077" s="124"/>
      <c r="AO1077" s="124"/>
      <c r="BR1077" s="124"/>
      <c r="BS1077" s="125"/>
      <c r="BT1077" s="125"/>
      <c r="BX1077" s="124"/>
      <c r="BY1077" s="125"/>
      <c r="BZ1077" s="125"/>
      <c r="CO1077" s="136"/>
      <c r="CP1077" s="137"/>
    </row>
    <row r="1078" spans="1:94" s="123" customFormat="1" x14ac:dyDescent="0.25">
      <c r="A1078" s="128"/>
      <c r="B1078" s="128"/>
      <c r="C1078" s="79"/>
      <c r="D1078" s="79"/>
      <c r="E1078" s="128"/>
      <c r="F1078" s="129"/>
      <c r="G1078" s="128"/>
      <c r="H1078" s="129"/>
      <c r="I1078" s="127"/>
      <c r="J1078" s="127"/>
      <c r="K1078" s="128"/>
      <c r="L1078" s="152"/>
      <c r="M1078" s="153"/>
      <c r="N1078" s="131"/>
      <c r="O1078" s="80"/>
      <c r="P1078" s="131"/>
      <c r="Q1078" s="130"/>
      <c r="R1078" s="130"/>
      <c r="S1078" s="130"/>
      <c r="T1078" s="130"/>
      <c r="U1078" s="130"/>
      <c r="V1078" s="131"/>
      <c r="W1078" s="127"/>
      <c r="X1078" s="127"/>
      <c r="Y1078" s="127"/>
      <c r="Z1078" s="127"/>
      <c r="AA1078" s="127"/>
      <c r="AB1078" s="127"/>
      <c r="AC1078" s="127"/>
      <c r="AD1078" s="127"/>
      <c r="AE1078" s="126"/>
      <c r="AF1078" s="10"/>
      <c r="AG1078" s="124"/>
      <c r="AH1078" s="124"/>
      <c r="AI1078" s="124"/>
      <c r="AJ1078" s="124"/>
      <c r="AO1078" s="124"/>
      <c r="BR1078" s="124"/>
      <c r="BS1078" s="125"/>
      <c r="BT1078" s="125"/>
      <c r="BX1078" s="124"/>
      <c r="BY1078" s="125"/>
      <c r="BZ1078" s="125"/>
      <c r="CO1078" s="136"/>
      <c r="CP1078" s="137"/>
    </row>
    <row r="1079" spans="1:94" s="123" customFormat="1" x14ac:dyDescent="0.25">
      <c r="A1079" s="128"/>
      <c r="B1079" s="128"/>
      <c r="C1079" s="79"/>
      <c r="D1079" s="79"/>
      <c r="E1079" s="128"/>
      <c r="F1079" s="129"/>
      <c r="G1079" s="128"/>
      <c r="H1079" s="129"/>
      <c r="I1079" s="127"/>
      <c r="J1079" s="127"/>
      <c r="K1079" s="128"/>
      <c r="L1079" s="152"/>
      <c r="M1079" s="153"/>
      <c r="N1079" s="131"/>
      <c r="O1079" s="80"/>
      <c r="P1079" s="131"/>
      <c r="Q1079" s="130"/>
      <c r="R1079" s="130"/>
      <c r="S1079" s="130"/>
      <c r="T1079" s="130"/>
      <c r="U1079" s="130"/>
      <c r="V1079" s="131"/>
      <c r="W1079" s="127"/>
      <c r="X1079" s="127"/>
      <c r="Y1079" s="127"/>
      <c r="Z1079" s="127"/>
      <c r="AA1079" s="127"/>
      <c r="AB1079" s="127"/>
      <c r="AC1079" s="127"/>
      <c r="AD1079" s="127"/>
      <c r="AE1079" s="126"/>
      <c r="AF1079" s="10"/>
      <c r="AG1079" s="124"/>
      <c r="AH1079" s="124"/>
      <c r="AI1079" s="124"/>
      <c r="AJ1079" s="124"/>
      <c r="AO1079" s="124"/>
      <c r="BR1079" s="124"/>
      <c r="BS1079" s="125"/>
      <c r="BT1079" s="125"/>
      <c r="BX1079" s="124"/>
      <c r="BY1079" s="125"/>
      <c r="BZ1079" s="125"/>
      <c r="CO1079" s="136"/>
      <c r="CP1079" s="137"/>
    </row>
    <row r="1080" spans="1:94" s="123" customFormat="1" x14ac:dyDescent="0.25">
      <c r="A1080" s="128"/>
      <c r="B1080" s="128"/>
      <c r="C1080" s="79"/>
      <c r="D1080" s="79"/>
      <c r="E1080" s="128"/>
      <c r="F1080" s="129"/>
      <c r="G1080" s="128"/>
      <c r="H1080" s="129"/>
      <c r="I1080" s="127"/>
      <c r="J1080" s="127"/>
      <c r="K1080" s="128"/>
      <c r="L1080" s="152"/>
      <c r="M1080" s="153"/>
      <c r="N1080" s="131"/>
      <c r="O1080" s="80"/>
      <c r="P1080" s="131"/>
      <c r="Q1080" s="130"/>
      <c r="R1080" s="130"/>
      <c r="S1080" s="130"/>
      <c r="T1080" s="130"/>
      <c r="U1080" s="130"/>
      <c r="V1080" s="131"/>
      <c r="W1080" s="127"/>
      <c r="X1080" s="127"/>
      <c r="Y1080" s="127"/>
      <c r="Z1080" s="127"/>
      <c r="AA1080" s="127"/>
      <c r="AB1080" s="127"/>
      <c r="AC1080" s="127"/>
      <c r="AD1080" s="127"/>
      <c r="AE1080" s="126"/>
      <c r="AF1080" s="10"/>
      <c r="AG1080" s="124"/>
      <c r="AH1080" s="124"/>
      <c r="AI1080" s="124"/>
      <c r="AJ1080" s="124"/>
      <c r="AO1080" s="124"/>
      <c r="BR1080" s="124"/>
      <c r="BS1080" s="125"/>
      <c r="BT1080" s="125"/>
      <c r="BX1080" s="124"/>
      <c r="BY1080" s="125"/>
      <c r="BZ1080" s="125"/>
      <c r="CO1080" s="136"/>
      <c r="CP1080" s="137"/>
    </row>
    <row r="1081" spans="1:94" s="123" customFormat="1" x14ac:dyDescent="0.25">
      <c r="A1081" s="128"/>
      <c r="B1081" s="128"/>
      <c r="C1081" s="79"/>
      <c r="D1081" s="79"/>
      <c r="E1081" s="128"/>
      <c r="F1081" s="129"/>
      <c r="G1081" s="128"/>
      <c r="H1081" s="129"/>
      <c r="I1081" s="127"/>
      <c r="J1081" s="127"/>
      <c r="K1081" s="128"/>
      <c r="L1081" s="152"/>
      <c r="M1081" s="153"/>
      <c r="N1081" s="131"/>
      <c r="O1081" s="80"/>
      <c r="P1081" s="131"/>
      <c r="Q1081" s="130"/>
      <c r="R1081" s="130"/>
      <c r="S1081" s="130"/>
      <c r="T1081" s="130"/>
      <c r="U1081" s="130"/>
      <c r="V1081" s="131"/>
      <c r="W1081" s="127"/>
      <c r="X1081" s="127"/>
      <c r="Y1081" s="127"/>
      <c r="Z1081" s="127"/>
      <c r="AA1081" s="127"/>
      <c r="AB1081" s="127"/>
      <c r="AC1081" s="127"/>
      <c r="AD1081" s="127"/>
      <c r="AE1081" s="126"/>
      <c r="AF1081" s="10"/>
      <c r="AG1081" s="124"/>
      <c r="AH1081" s="124"/>
      <c r="AI1081" s="124"/>
      <c r="AJ1081" s="124"/>
      <c r="AO1081" s="124"/>
      <c r="BR1081" s="124"/>
      <c r="BS1081" s="125"/>
      <c r="BT1081" s="125"/>
      <c r="BX1081" s="124"/>
      <c r="BY1081" s="125"/>
      <c r="BZ1081" s="125"/>
      <c r="CO1081" s="136"/>
      <c r="CP1081" s="137"/>
    </row>
    <row r="1082" spans="1:94" s="123" customFormat="1" x14ac:dyDescent="0.25">
      <c r="A1082" s="128"/>
      <c r="B1082" s="128"/>
      <c r="C1082" s="79"/>
      <c r="D1082" s="79"/>
      <c r="E1082" s="128"/>
      <c r="F1082" s="129"/>
      <c r="G1082" s="128"/>
      <c r="H1082" s="129"/>
      <c r="I1082" s="127"/>
      <c r="J1082" s="127"/>
      <c r="K1082" s="128"/>
      <c r="L1082" s="152"/>
      <c r="M1082" s="153"/>
      <c r="N1082" s="131"/>
      <c r="O1082" s="80"/>
      <c r="P1082" s="131"/>
      <c r="Q1082" s="130"/>
      <c r="R1082" s="130"/>
      <c r="S1082" s="130"/>
      <c r="T1082" s="130"/>
      <c r="U1082" s="130"/>
      <c r="V1082" s="131"/>
      <c r="W1082" s="127"/>
      <c r="X1082" s="127"/>
      <c r="Y1082" s="127"/>
      <c r="Z1082" s="127"/>
      <c r="AA1082" s="127"/>
      <c r="AB1082" s="127"/>
      <c r="AC1082" s="127"/>
      <c r="AD1082" s="127"/>
      <c r="AE1082" s="126"/>
      <c r="AF1082" s="10"/>
      <c r="AG1082" s="124"/>
      <c r="AH1082" s="124"/>
      <c r="AI1082" s="124"/>
      <c r="AJ1082" s="124"/>
      <c r="AO1082" s="124"/>
      <c r="BR1082" s="124"/>
      <c r="BS1082" s="125"/>
      <c r="BT1082" s="125"/>
      <c r="BX1082" s="124"/>
      <c r="BY1082" s="125"/>
      <c r="BZ1082" s="125"/>
      <c r="CO1082" s="136"/>
      <c r="CP1082" s="137"/>
    </row>
    <row r="1083" spans="1:94" s="123" customFormat="1" x14ac:dyDescent="0.25">
      <c r="A1083" s="128"/>
      <c r="B1083" s="128"/>
      <c r="C1083" s="79"/>
      <c r="D1083" s="79"/>
      <c r="E1083" s="128"/>
      <c r="F1083" s="129"/>
      <c r="G1083" s="128"/>
      <c r="H1083" s="129"/>
      <c r="I1083" s="127"/>
      <c r="J1083" s="127"/>
      <c r="K1083" s="128"/>
      <c r="L1083" s="152"/>
      <c r="M1083" s="153"/>
      <c r="N1083" s="131"/>
      <c r="O1083" s="80"/>
      <c r="P1083" s="131"/>
      <c r="Q1083" s="130"/>
      <c r="R1083" s="130"/>
      <c r="S1083" s="130"/>
      <c r="T1083" s="130"/>
      <c r="U1083" s="130"/>
      <c r="V1083" s="131"/>
      <c r="W1083" s="127"/>
      <c r="X1083" s="127"/>
      <c r="Y1083" s="127"/>
      <c r="Z1083" s="127"/>
      <c r="AA1083" s="127"/>
      <c r="AB1083" s="127"/>
      <c r="AC1083" s="127"/>
      <c r="AD1083" s="127"/>
      <c r="AE1083" s="126"/>
      <c r="AF1083" s="10"/>
      <c r="AG1083" s="124"/>
      <c r="AH1083" s="124"/>
      <c r="AI1083" s="124"/>
      <c r="AJ1083" s="124"/>
      <c r="AO1083" s="124"/>
      <c r="BR1083" s="124"/>
      <c r="BS1083" s="125"/>
      <c r="BT1083" s="125"/>
      <c r="BX1083" s="124"/>
      <c r="BY1083" s="125"/>
      <c r="BZ1083" s="125"/>
      <c r="CO1083" s="136"/>
      <c r="CP1083" s="137"/>
    </row>
    <row r="1084" spans="1:94" s="123" customFormat="1" x14ac:dyDescent="0.25">
      <c r="A1084" s="128"/>
      <c r="B1084" s="128"/>
      <c r="C1084" s="79"/>
      <c r="D1084" s="79"/>
      <c r="E1084" s="128"/>
      <c r="F1084" s="129"/>
      <c r="G1084" s="128"/>
      <c r="H1084" s="129"/>
      <c r="I1084" s="127"/>
      <c r="J1084" s="127"/>
      <c r="K1084" s="128"/>
      <c r="L1084" s="152"/>
      <c r="M1084" s="153"/>
      <c r="N1084" s="131"/>
      <c r="O1084" s="80"/>
      <c r="P1084" s="131"/>
      <c r="Q1084" s="130"/>
      <c r="R1084" s="130"/>
      <c r="S1084" s="130"/>
      <c r="T1084" s="130"/>
      <c r="U1084" s="130"/>
      <c r="V1084" s="131"/>
      <c r="W1084" s="127"/>
      <c r="X1084" s="127"/>
      <c r="Y1084" s="127"/>
      <c r="Z1084" s="127"/>
      <c r="AA1084" s="127"/>
      <c r="AB1084" s="127"/>
      <c r="AC1084" s="127"/>
      <c r="AD1084" s="127"/>
      <c r="AE1084" s="126"/>
      <c r="AF1084" s="10"/>
      <c r="AG1084" s="124"/>
      <c r="AH1084" s="124"/>
      <c r="AI1084" s="124"/>
      <c r="AJ1084" s="124"/>
      <c r="AO1084" s="124"/>
      <c r="BR1084" s="124"/>
      <c r="BS1084" s="125"/>
      <c r="BT1084" s="125"/>
      <c r="BX1084" s="124"/>
      <c r="BY1084" s="125"/>
      <c r="BZ1084" s="125"/>
      <c r="CO1084" s="136"/>
      <c r="CP1084" s="137"/>
    </row>
    <row r="1085" spans="1:94" s="123" customFormat="1" x14ac:dyDescent="0.25">
      <c r="A1085" s="128"/>
      <c r="B1085" s="128"/>
      <c r="C1085" s="79"/>
      <c r="D1085" s="79"/>
      <c r="E1085" s="128"/>
      <c r="F1085" s="129"/>
      <c r="G1085" s="128"/>
      <c r="H1085" s="129"/>
      <c r="I1085" s="127"/>
      <c r="J1085" s="127"/>
      <c r="K1085" s="128"/>
      <c r="L1085" s="152"/>
      <c r="M1085" s="153"/>
      <c r="N1085" s="131"/>
      <c r="O1085" s="80"/>
      <c r="P1085" s="131"/>
      <c r="Q1085" s="130"/>
      <c r="R1085" s="130"/>
      <c r="S1085" s="130"/>
      <c r="T1085" s="130"/>
      <c r="U1085" s="130"/>
      <c r="V1085" s="131"/>
      <c r="W1085" s="127"/>
      <c r="X1085" s="127"/>
      <c r="Y1085" s="127"/>
      <c r="Z1085" s="127"/>
      <c r="AA1085" s="127"/>
      <c r="AB1085" s="127"/>
      <c r="AC1085" s="127"/>
      <c r="AD1085" s="127"/>
      <c r="AE1085" s="126"/>
      <c r="AF1085" s="10"/>
      <c r="AG1085" s="124"/>
      <c r="AH1085" s="124"/>
      <c r="AI1085" s="124"/>
      <c r="AJ1085" s="124"/>
      <c r="AO1085" s="124"/>
      <c r="BR1085" s="124"/>
      <c r="BS1085" s="125"/>
      <c r="BT1085" s="125"/>
      <c r="BX1085" s="124"/>
      <c r="BY1085" s="125"/>
      <c r="BZ1085" s="125"/>
      <c r="CO1085" s="136"/>
      <c r="CP1085" s="137"/>
    </row>
    <row r="1086" spans="1:94" s="123" customFormat="1" x14ac:dyDescent="0.25">
      <c r="A1086" s="128"/>
      <c r="B1086" s="128"/>
      <c r="C1086" s="79"/>
      <c r="D1086" s="79"/>
      <c r="E1086" s="128"/>
      <c r="F1086" s="129"/>
      <c r="G1086" s="128"/>
      <c r="H1086" s="129"/>
      <c r="I1086" s="127"/>
      <c r="J1086" s="127"/>
      <c r="K1086" s="128"/>
      <c r="L1086" s="152"/>
      <c r="M1086" s="153"/>
      <c r="N1086" s="131"/>
      <c r="O1086" s="80"/>
      <c r="P1086" s="131"/>
      <c r="Q1086" s="130"/>
      <c r="R1086" s="130"/>
      <c r="S1086" s="130"/>
      <c r="T1086" s="130"/>
      <c r="U1086" s="130"/>
      <c r="V1086" s="131"/>
      <c r="W1086" s="127"/>
      <c r="X1086" s="127"/>
      <c r="Y1086" s="127"/>
      <c r="Z1086" s="127"/>
      <c r="AA1086" s="127"/>
      <c r="AB1086" s="127"/>
      <c r="AC1086" s="127"/>
      <c r="AD1086" s="127"/>
      <c r="AE1086" s="126"/>
      <c r="AF1086" s="10"/>
      <c r="AG1086" s="124"/>
      <c r="AH1086" s="124"/>
      <c r="AI1086" s="124"/>
      <c r="AJ1086" s="124"/>
      <c r="AO1086" s="124"/>
      <c r="BR1086" s="124"/>
      <c r="BS1086" s="125"/>
      <c r="BT1086" s="125"/>
      <c r="BX1086" s="124"/>
      <c r="BY1086" s="125"/>
      <c r="BZ1086" s="125"/>
      <c r="CO1086" s="136"/>
      <c r="CP1086" s="137"/>
    </row>
    <row r="1087" spans="1:94" s="123" customFormat="1" x14ac:dyDescent="0.25">
      <c r="A1087" s="128"/>
      <c r="B1087" s="128"/>
      <c r="C1087" s="79"/>
      <c r="D1087" s="79"/>
      <c r="E1087" s="128"/>
      <c r="F1087" s="129"/>
      <c r="G1087" s="128"/>
      <c r="H1087" s="129"/>
      <c r="I1087" s="127"/>
      <c r="J1087" s="127"/>
      <c r="K1087" s="128"/>
      <c r="L1087" s="152"/>
      <c r="M1087" s="153"/>
      <c r="N1087" s="131"/>
      <c r="O1087" s="80"/>
      <c r="P1087" s="131"/>
      <c r="Q1087" s="130"/>
      <c r="R1087" s="130"/>
      <c r="S1087" s="130"/>
      <c r="T1087" s="130"/>
      <c r="U1087" s="130"/>
      <c r="V1087" s="131"/>
      <c r="W1087" s="127"/>
      <c r="X1087" s="127"/>
      <c r="Y1087" s="127"/>
      <c r="Z1087" s="127"/>
      <c r="AA1087" s="127"/>
      <c r="AB1087" s="127"/>
      <c r="AC1087" s="127"/>
      <c r="AD1087" s="127"/>
      <c r="AE1087" s="126"/>
      <c r="AF1087" s="10"/>
      <c r="AG1087" s="124"/>
      <c r="AH1087" s="124"/>
      <c r="AI1087" s="124"/>
      <c r="AJ1087" s="124"/>
      <c r="AO1087" s="124"/>
      <c r="BR1087" s="124"/>
      <c r="BS1087" s="125"/>
      <c r="BT1087" s="125"/>
      <c r="BX1087" s="124"/>
      <c r="BY1087" s="125"/>
      <c r="BZ1087" s="125"/>
      <c r="CO1087" s="136"/>
      <c r="CP1087" s="137"/>
    </row>
    <row r="1088" spans="1:94" s="123" customFormat="1" x14ac:dyDescent="0.25">
      <c r="A1088" s="128"/>
      <c r="B1088" s="128"/>
      <c r="C1088" s="79"/>
      <c r="D1088" s="79"/>
      <c r="E1088" s="128"/>
      <c r="F1088" s="129"/>
      <c r="G1088" s="128"/>
      <c r="H1088" s="129"/>
      <c r="I1088" s="127"/>
      <c r="J1088" s="127"/>
      <c r="K1088" s="128"/>
      <c r="L1088" s="152"/>
      <c r="M1088" s="153"/>
      <c r="N1088" s="131"/>
      <c r="O1088" s="80"/>
      <c r="P1088" s="131"/>
      <c r="Q1088" s="130"/>
      <c r="R1088" s="130"/>
      <c r="S1088" s="130"/>
      <c r="T1088" s="130"/>
      <c r="U1088" s="130"/>
      <c r="V1088" s="131"/>
      <c r="W1088" s="127"/>
      <c r="X1088" s="127"/>
      <c r="Y1088" s="127"/>
      <c r="Z1088" s="127"/>
      <c r="AA1088" s="127"/>
      <c r="AB1088" s="127"/>
      <c r="AC1088" s="127"/>
      <c r="AD1088" s="127"/>
      <c r="AE1088" s="126"/>
      <c r="AF1088" s="10"/>
      <c r="AG1088" s="124"/>
      <c r="AH1088" s="124"/>
      <c r="AI1088" s="124"/>
      <c r="AJ1088" s="124"/>
      <c r="AO1088" s="124"/>
      <c r="BR1088" s="124"/>
      <c r="BS1088" s="125"/>
      <c r="BT1088" s="125"/>
      <c r="BX1088" s="124"/>
      <c r="BY1088" s="125"/>
      <c r="BZ1088" s="125"/>
      <c r="CO1088" s="136"/>
      <c r="CP1088" s="137"/>
    </row>
    <row r="1089" spans="1:94" s="123" customFormat="1" x14ac:dyDescent="0.25">
      <c r="A1089" s="128"/>
      <c r="B1089" s="128"/>
      <c r="C1089" s="79"/>
      <c r="D1089" s="79"/>
      <c r="E1089" s="128"/>
      <c r="F1089" s="129"/>
      <c r="G1089" s="128"/>
      <c r="H1089" s="129"/>
      <c r="I1089" s="127"/>
      <c r="J1089" s="127"/>
      <c r="K1089" s="128"/>
      <c r="L1089" s="152"/>
      <c r="M1089" s="153"/>
      <c r="N1089" s="131"/>
      <c r="O1089" s="80"/>
      <c r="P1089" s="131"/>
      <c r="Q1089" s="130"/>
      <c r="R1089" s="130"/>
      <c r="S1089" s="130"/>
      <c r="T1089" s="130"/>
      <c r="U1089" s="130"/>
      <c r="V1089" s="131"/>
      <c r="W1089" s="127"/>
      <c r="X1089" s="127"/>
      <c r="Y1089" s="127"/>
      <c r="Z1089" s="127"/>
      <c r="AA1089" s="127"/>
      <c r="AB1089" s="127"/>
      <c r="AC1089" s="127"/>
      <c r="AD1089" s="127"/>
      <c r="AE1089" s="126"/>
      <c r="AF1089" s="10"/>
      <c r="AG1089" s="124"/>
      <c r="AH1089" s="124"/>
      <c r="AI1089" s="124"/>
      <c r="AJ1089" s="124"/>
      <c r="AO1089" s="124"/>
      <c r="BR1089" s="124"/>
      <c r="BS1089" s="125"/>
      <c r="BT1089" s="125"/>
      <c r="BX1089" s="124"/>
      <c r="BY1089" s="125"/>
      <c r="BZ1089" s="125"/>
      <c r="CO1089" s="136"/>
      <c r="CP1089" s="137"/>
    </row>
    <row r="1090" spans="1:94" s="123" customFormat="1" x14ac:dyDescent="0.25">
      <c r="A1090" s="128"/>
      <c r="B1090" s="128"/>
      <c r="C1090" s="79"/>
      <c r="D1090" s="79"/>
      <c r="E1090" s="128"/>
      <c r="F1090" s="129"/>
      <c r="G1090" s="128"/>
      <c r="H1090" s="129"/>
      <c r="I1090" s="127"/>
      <c r="J1090" s="127"/>
      <c r="K1090" s="128"/>
      <c r="L1090" s="152"/>
      <c r="M1090" s="153"/>
      <c r="N1090" s="131"/>
      <c r="O1090" s="80"/>
      <c r="P1090" s="131"/>
      <c r="Q1090" s="130"/>
      <c r="R1090" s="130"/>
      <c r="S1090" s="130"/>
      <c r="T1090" s="130"/>
      <c r="U1090" s="130"/>
      <c r="V1090" s="131"/>
      <c r="W1090" s="127"/>
      <c r="X1090" s="127"/>
      <c r="Y1090" s="127"/>
      <c r="Z1090" s="127"/>
      <c r="AA1090" s="127"/>
      <c r="AB1090" s="127"/>
      <c r="AC1090" s="127"/>
      <c r="AD1090" s="127"/>
      <c r="AE1090" s="126"/>
      <c r="AF1090" s="10"/>
      <c r="AG1090" s="124"/>
      <c r="AH1090" s="124"/>
      <c r="AI1090" s="124"/>
      <c r="AJ1090" s="124"/>
      <c r="AO1090" s="124"/>
      <c r="BR1090" s="124"/>
      <c r="BS1090" s="125"/>
      <c r="BT1090" s="125"/>
      <c r="BX1090" s="124"/>
      <c r="BY1090" s="125"/>
      <c r="BZ1090" s="125"/>
      <c r="CO1090" s="136"/>
      <c r="CP1090" s="137"/>
    </row>
    <row r="1091" spans="1:94" s="123" customFormat="1" x14ac:dyDescent="0.25">
      <c r="A1091" s="128"/>
      <c r="B1091" s="128"/>
      <c r="C1091" s="79"/>
      <c r="D1091" s="79"/>
      <c r="E1091" s="128"/>
      <c r="F1091" s="129"/>
      <c r="G1091" s="128"/>
      <c r="H1091" s="129"/>
      <c r="I1091" s="127"/>
      <c r="J1091" s="127"/>
      <c r="K1091" s="128"/>
      <c r="L1091" s="152"/>
      <c r="M1091" s="153"/>
      <c r="N1091" s="131"/>
      <c r="O1091" s="80"/>
      <c r="P1091" s="131"/>
      <c r="Q1091" s="130"/>
      <c r="R1091" s="130"/>
      <c r="S1091" s="130"/>
      <c r="T1091" s="130"/>
      <c r="U1091" s="130"/>
      <c r="V1091" s="131"/>
      <c r="W1091" s="127"/>
      <c r="X1091" s="127"/>
      <c r="Y1091" s="127"/>
      <c r="Z1091" s="127"/>
      <c r="AA1091" s="127"/>
      <c r="AB1091" s="127"/>
      <c r="AC1091" s="127"/>
      <c r="AD1091" s="127"/>
      <c r="AE1091" s="126"/>
      <c r="AF1091" s="10"/>
      <c r="AG1091" s="124"/>
      <c r="AH1091" s="124"/>
      <c r="AI1091" s="124"/>
      <c r="AJ1091" s="124"/>
      <c r="AO1091" s="124"/>
      <c r="BR1091" s="124"/>
      <c r="BS1091" s="125"/>
      <c r="BT1091" s="125"/>
      <c r="BX1091" s="124"/>
      <c r="BY1091" s="125"/>
      <c r="BZ1091" s="125"/>
      <c r="CO1091" s="136"/>
      <c r="CP1091" s="137"/>
    </row>
    <row r="1092" spans="1:94" s="123" customFormat="1" x14ac:dyDescent="0.25">
      <c r="A1092" s="128"/>
      <c r="B1092" s="128"/>
      <c r="C1092" s="79"/>
      <c r="D1092" s="79"/>
      <c r="E1092" s="128"/>
      <c r="F1092" s="129"/>
      <c r="G1092" s="128"/>
      <c r="H1092" s="129"/>
      <c r="I1092" s="127"/>
      <c r="J1092" s="127"/>
      <c r="K1092" s="128"/>
      <c r="L1092" s="152"/>
      <c r="M1092" s="153"/>
      <c r="N1092" s="131"/>
      <c r="O1092" s="80"/>
      <c r="P1092" s="131"/>
      <c r="Q1092" s="130"/>
      <c r="R1092" s="130"/>
      <c r="S1092" s="130"/>
      <c r="T1092" s="130"/>
      <c r="U1092" s="130"/>
      <c r="V1092" s="131"/>
      <c r="W1092" s="127"/>
      <c r="X1092" s="127"/>
      <c r="Y1092" s="127"/>
      <c r="Z1092" s="127"/>
      <c r="AA1092" s="127"/>
      <c r="AB1092" s="127"/>
      <c r="AC1092" s="127"/>
      <c r="AD1092" s="127"/>
      <c r="AE1092" s="126"/>
      <c r="AF1092" s="10"/>
      <c r="AG1092" s="124"/>
      <c r="AH1092" s="124"/>
      <c r="AI1092" s="124"/>
      <c r="AJ1092" s="124"/>
      <c r="AO1092" s="124"/>
      <c r="BR1092" s="124"/>
      <c r="BS1092" s="125"/>
      <c r="BT1092" s="125"/>
      <c r="BX1092" s="124"/>
      <c r="BY1092" s="125"/>
      <c r="BZ1092" s="125"/>
      <c r="CO1092" s="136"/>
      <c r="CP1092" s="137"/>
    </row>
    <row r="1093" spans="1:94" s="123" customFormat="1" x14ac:dyDescent="0.25">
      <c r="A1093" s="128"/>
      <c r="B1093" s="128"/>
      <c r="C1093" s="79"/>
      <c r="D1093" s="79"/>
      <c r="E1093" s="128"/>
      <c r="F1093" s="129"/>
      <c r="G1093" s="128"/>
      <c r="H1093" s="129"/>
      <c r="I1093" s="127"/>
      <c r="J1093" s="127"/>
      <c r="K1093" s="128"/>
      <c r="L1093" s="152"/>
      <c r="M1093" s="153"/>
      <c r="N1093" s="131"/>
      <c r="O1093" s="80"/>
      <c r="P1093" s="131"/>
      <c r="Q1093" s="130"/>
      <c r="R1093" s="130"/>
      <c r="S1093" s="130"/>
      <c r="T1093" s="130"/>
      <c r="U1093" s="130"/>
      <c r="V1093" s="131"/>
      <c r="W1093" s="127"/>
      <c r="X1093" s="127"/>
      <c r="Y1093" s="127"/>
      <c r="Z1093" s="127"/>
      <c r="AA1093" s="127"/>
      <c r="AB1093" s="127"/>
      <c r="AC1093" s="127"/>
      <c r="AD1093" s="127"/>
      <c r="AE1093" s="126"/>
      <c r="AF1093" s="10"/>
      <c r="AG1093" s="124"/>
      <c r="AH1093" s="124"/>
      <c r="AI1093" s="124"/>
      <c r="AJ1093" s="124"/>
      <c r="AO1093" s="124"/>
      <c r="BR1093" s="124"/>
      <c r="BS1093" s="125"/>
      <c r="BT1093" s="125"/>
      <c r="BX1093" s="124"/>
      <c r="BY1093" s="125"/>
      <c r="BZ1093" s="125"/>
      <c r="CO1093" s="136"/>
      <c r="CP1093" s="137"/>
    </row>
    <row r="1094" spans="1:94" s="123" customFormat="1" x14ac:dyDescent="0.25">
      <c r="A1094" s="128"/>
      <c r="B1094" s="128"/>
      <c r="C1094" s="79"/>
      <c r="D1094" s="79"/>
      <c r="E1094" s="128"/>
      <c r="F1094" s="129"/>
      <c r="G1094" s="128"/>
      <c r="H1094" s="129"/>
      <c r="I1094" s="127"/>
      <c r="J1094" s="127"/>
      <c r="K1094" s="128"/>
      <c r="L1094" s="152"/>
      <c r="M1094" s="153"/>
      <c r="N1094" s="131"/>
      <c r="O1094" s="80"/>
      <c r="P1094" s="131"/>
      <c r="Q1094" s="130"/>
      <c r="R1094" s="130"/>
      <c r="S1094" s="130"/>
      <c r="T1094" s="130"/>
      <c r="U1094" s="130"/>
      <c r="V1094" s="131"/>
      <c r="W1094" s="127"/>
      <c r="X1094" s="127"/>
      <c r="Y1094" s="127"/>
      <c r="Z1094" s="127"/>
      <c r="AA1094" s="127"/>
      <c r="AB1094" s="127"/>
      <c r="AC1094" s="127"/>
      <c r="AD1094" s="127"/>
      <c r="AE1094" s="126"/>
      <c r="AF1094" s="10"/>
      <c r="AG1094" s="124"/>
      <c r="AH1094" s="124"/>
      <c r="AI1094" s="124"/>
      <c r="AJ1094" s="124"/>
      <c r="AO1094" s="124"/>
      <c r="BR1094" s="124"/>
      <c r="BS1094" s="125"/>
      <c r="BT1094" s="125"/>
      <c r="BX1094" s="124"/>
      <c r="BY1094" s="125"/>
      <c r="BZ1094" s="125"/>
      <c r="CO1094" s="136"/>
      <c r="CP1094" s="137"/>
    </row>
    <row r="1095" spans="1:94" s="123" customFormat="1" x14ac:dyDescent="0.25">
      <c r="A1095" s="128"/>
      <c r="B1095" s="128"/>
      <c r="C1095" s="79"/>
      <c r="D1095" s="79"/>
      <c r="E1095" s="128"/>
      <c r="F1095" s="129"/>
      <c r="G1095" s="128"/>
      <c r="H1095" s="129"/>
      <c r="I1095" s="127"/>
      <c r="J1095" s="127"/>
      <c r="K1095" s="128"/>
      <c r="L1095" s="152"/>
      <c r="M1095" s="153"/>
      <c r="N1095" s="131"/>
      <c r="O1095" s="80"/>
      <c r="P1095" s="131"/>
      <c r="Q1095" s="130"/>
      <c r="R1095" s="130"/>
      <c r="S1095" s="130"/>
      <c r="T1095" s="130"/>
      <c r="U1095" s="130"/>
      <c r="V1095" s="131"/>
      <c r="W1095" s="127"/>
      <c r="X1095" s="127"/>
      <c r="Y1095" s="127"/>
      <c r="Z1095" s="127"/>
      <c r="AA1095" s="127"/>
      <c r="AB1095" s="127"/>
      <c r="AC1095" s="127"/>
      <c r="AD1095" s="127"/>
      <c r="AE1095" s="126"/>
      <c r="AF1095" s="10"/>
      <c r="AG1095" s="124"/>
      <c r="AH1095" s="124"/>
      <c r="AI1095" s="124"/>
      <c r="AJ1095" s="124"/>
      <c r="AO1095" s="124"/>
      <c r="BR1095" s="124"/>
      <c r="BS1095" s="125"/>
      <c r="BT1095" s="125"/>
      <c r="BX1095" s="124"/>
      <c r="BY1095" s="125"/>
      <c r="BZ1095" s="125"/>
      <c r="CO1095" s="136"/>
      <c r="CP1095" s="137"/>
    </row>
    <row r="1096" spans="1:94" s="123" customFormat="1" x14ac:dyDescent="0.25">
      <c r="A1096" s="128"/>
      <c r="B1096" s="128"/>
      <c r="C1096" s="79"/>
      <c r="D1096" s="79"/>
      <c r="E1096" s="128"/>
      <c r="F1096" s="129"/>
      <c r="G1096" s="128"/>
      <c r="H1096" s="129"/>
      <c r="I1096" s="127"/>
      <c r="J1096" s="127"/>
      <c r="K1096" s="128"/>
      <c r="L1096" s="152"/>
      <c r="M1096" s="153"/>
      <c r="N1096" s="131"/>
      <c r="O1096" s="80"/>
      <c r="P1096" s="131"/>
      <c r="Q1096" s="130"/>
      <c r="R1096" s="130"/>
      <c r="S1096" s="130"/>
      <c r="T1096" s="130"/>
      <c r="U1096" s="130"/>
      <c r="V1096" s="131"/>
      <c r="W1096" s="127"/>
      <c r="X1096" s="127"/>
      <c r="Y1096" s="127"/>
      <c r="Z1096" s="127"/>
      <c r="AA1096" s="127"/>
      <c r="AB1096" s="127"/>
      <c r="AC1096" s="127"/>
      <c r="AD1096" s="127"/>
      <c r="AE1096" s="126"/>
      <c r="AF1096" s="10"/>
      <c r="AG1096" s="124"/>
      <c r="AH1096" s="124"/>
      <c r="AI1096" s="124"/>
      <c r="AJ1096" s="124"/>
      <c r="AO1096" s="124"/>
      <c r="BR1096" s="124"/>
      <c r="BS1096" s="125"/>
      <c r="BT1096" s="125"/>
      <c r="BX1096" s="124"/>
      <c r="BY1096" s="125"/>
      <c r="BZ1096" s="125"/>
      <c r="CO1096" s="136"/>
      <c r="CP1096" s="137"/>
    </row>
    <row r="1097" spans="1:94" s="123" customFormat="1" x14ac:dyDescent="0.25">
      <c r="A1097" s="128"/>
      <c r="B1097" s="128"/>
      <c r="C1097" s="79"/>
      <c r="D1097" s="79"/>
      <c r="E1097" s="128"/>
      <c r="F1097" s="129"/>
      <c r="G1097" s="128"/>
      <c r="H1097" s="129"/>
      <c r="I1097" s="127"/>
      <c r="J1097" s="127"/>
      <c r="K1097" s="128"/>
      <c r="L1097" s="152"/>
      <c r="M1097" s="153"/>
      <c r="N1097" s="131"/>
      <c r="O1097" s="80"/>
      <c r="P1097" s="131"/>
      <c r="Q1097" s="130"/>
      <c r="R1097" s="130"/>
      <c r="S1097" s="130"/>
      <c r="T1097" s="130"/>
      <c r="U1097" s="130"/>
      <c r="V1097" s="131"/>
      <c r="W1097" s="127"/>
      <c r="X1097" s="127"/>
      <c r="Y1097" s="127"/>
      <c r="Z1097" s="127"/>
      <c r="AA1097" s="127"/>
      <c r="AB1097" s="127"/>
      <c r="AC1097" s="127"/>
      <c r="AD1097" s="127"/>
      <c r="AE1097" s="126"/>
      <c r="AF1097" s="10"/>
      <c r="AG1097" s="124"/>
      <c r="AH1097" s="124"/>
      <c r="AI1097" s="124"/>
      <c r="AJ1097" s="124"/>
      <c r="AO1097" s="124"/>
      <c r="BR1097" s="124"/>
      <c r="BS1097" s="125"/>
      <c r="BT1097" s="125"/>
      <c r="BX1097" s="124"/>
      <c r="BY1097" s="125"/>
      <c r="BZ1097" s="125"/>
      <c r="CO1097" s="136"/>
      <c r="CP1097" s="137"/>
    </row>
    <row r="1098" spans="1:94" s="123" customFormat="1" x14ac:dyDescent="0.25">
      <c r="A1098" s="128"/>
      <c r="B1098" s="128"/>
      <c r="C1098" s="79"/>
      <c r="D1098" s="79"/>
      <c r="E1098" s="128"/>
      <c r="F1098" s="129"/>
      <c r="G1098" s="128"/>
      <c r="H1098" s="129"/>
      <c r="I1098" s="127"/>
      <c r="J1098" s="127"/>
      <c r="K1098" s="128"/>
      <c r="L1098" s="152"/>
      <c r="M1098" s="153"/>
      <c r="N1098" s="131"/>
      <c r="O1098" s="80"/>
      <c r="P1098" s="131"/>
      <c r="Q1098" s="130"/>
      <c r="R1098" s="130"/>
      <c r="S1098" s="130"/>
      <c r="T1098" s="130"/>
      <c r="U1098" s="130"/>
      <c r="V1098" s="131"/>
      <c r="W1098" s="127"/>
      <c r="X1098" s="127"/>
      <c r="Y1098" s="127"/>
      <c r="Z1098" s="127"/>
      <c r="AA1098" s="127"/>
      <c r="AB1098" s="127"/>
      <c r="AC1098" s="127"/>
      <c r="AD1098" s="127"/>
      <c r="AE1098" s="126"/>
      <c r="AF1098" s="10"/>
      <c r="AG1098" s="124"/>
      <c r="AH1098" s="124"/>
      <c r="AI1098" s="124"/>
      <c r="AJ1098" s="124"/>
      <c r="AO1098" s="124"/>
      <c r="BR1098" s="124"/>
      <c r="BS1098" s="125"/>
      <c r="BT1098" s="125"/>
      <c r="BX1098" s="124"/>
      <c r="BY1098" s="125"/>
      <c r="BZ1098" s="125"/>
      <c r="CO1098" s="136"/>
      <c r="CP1098" s="137"/>
    </row>
    <row r="1099" spans="1:94" s="123" customFormat="1" x14ac:dyDescent="0.25">
      <c r="A1099" s="128"/>
      <c r="B1099" s="128"/>
      <c r="C1099" s="79"/>
      <c r="D1099" s="79"/>
      <c r="E1099" s="128"/>
      <c r="F1099" s="129"/>
      <c r="G1099" s="128"/>
      <c r="H1099" s="129"/>
      <c r="I1099" s="127"/>
      <c r="J1099" s="127"/>
      <c r="K1099" s="128"/>
      <c r="L1099" s="152"/>
      <c r="M1099" s="153"/>
      <c r="N1099" s="131"/>
      <c r="O1099" s="80"/>
      <c r="P1099" s="131"/>
      <c r="Q1099" s="130"/>
      <c r="R1099" s="130"/>
      <c r="S1099" s="130"/>
      <c r="T1099" s="130"/>
      <c r="U1099" s="130"/>
      <c r="V1099" s="131"/>
      <c r="W1099" s="127"/>
      <c r="X1099" s="127"/>
      <c r="Y1099" s="127"/>
      <c r="Z1099" s="127"/>
      <c r="AA1099" s="127"/>
      <c r="AB1099" s="127"/>
      <c r="AC1099" s="127"/>
      <c r="AD1099" s="127"/>
      <c r="AE1099" s="126"/>
      <c r="AF1099" s="10"/>
      <c r="AG1099" s="124"/>
      <c r="AH1099" s="124"/>
      <c r="AI1099" s="124"/>
      <c r="AJ1099" s="124"/>
      <c r="AO1099" s="124"/>
      <c r="BR1099" s="124"/>
      <c r="BS1099" s="125"/>
      <c r="BT1099" s="125"/>
      <c r="BX1099" s="124"/>
      <c r="BY1099" s="125"/>
      <c r="BZ1099" s="125"/>
      <c r="CO1099" s="136"/>
      <c r="CP1099" s="137"/>
    </row>
    <row r="1100" spans="1:94" s="123" customFormat="1" x14ac:dyDescent="0.25">
      <c r="A1100" s="128"/>
      <c r="B1100" s="128"/>
      <c r="C1100" s="79"/>
      <c r="D1100" s="79"/>
      <c r="E1100" s="128"/>
      <c r="F1100" s="129"/>
      <c r="G1100" s="128"/>
      <c r="H1100" s="129"/>
      <c r="I1100" s="127"/>
      <c r="J1100" s="127"/>
      <c r="K1100" s="128"/>
      <c r="L1100" s="152"/>
      <c r="M1100" s="153"/>
      <c r="N1100" s="131"/>
      <c r="O1100" s="80"/>
      <c r="P1100" s="131"/>
      <c r="Q1100" s="130"/>
      <c r="R1100" s="130"/>
      <c r="S1100" s="130"/>
      <c r="T1100" s="130"/>
      <c r="U1100" s="130"/>
      <c r="V1100" s="131"/>
      <c r="W1100" s="127"/>
      <c r="X1100" s="127"/>
      <c r="Y1100" s="127"/>
      <c r="Z1100" s="127"/>
      <c r="AA1100" s="127"/>
      <c r="AB1100" s="127"/>
      <c r="AC1100" s="127"/>
      <c r="AD1100" s="127"/>
      <c r="AE1100" s="126"/>
      <c r="AF1100" s="10"/>
      <c r="AG1100" s="124"/>
      <c r="AH1100" s="124"/>
      <c r="AI1100" s="124"/>
      <c r="AJ1100" s="124"/>
      <c r="AO1100" s="124"/>
      <c r="BR1100" s="124"/>
      <c r="BS1100" s="125"/>
      <c r="BT1100" s="125"/>
      <c r="BX1100" s="124"/>
      <c r="BY1100" s="125"/>
      <c r="BZ1100" s="125"/>
      <c r="CO1100" s="136"/>
      <c r="CP1100" s="137"/>
    </row>
    <row r="1101" spans="1:94" s="123" customFormat="1" x14ac:dyDescent="0.25">
      <c r="A1101" s="128"/>
      <c r="B1101" s="128"/>
      <c r="C1101" s="79"/>
      <c r="D1101" s="79"/>
      <c r="E1101" s="128"/>
      <c r="F1101" s="129"/>
      <c r="G1101" s="128"/>
      <c r="H1101" s="129"/>
      <c r="I1101" s="127"/>
      <c r="J1101" s="127"/>
      <c r="K1101" s="128"/>
      <c r="L1101" s="152"/>
      <c r="M1101" s="153"/>
      <c r="N1101" s="131"/>
      <c r="O1101" s="80"/>
      <c r="P1101" s="131"/>
      <c r="Q1101" s="130"/>
      <c r="R1101" s="130"/>
      <c r="S1101" s="130"/>
      <c r="T1101" s="130"/>
      <c r="U1101" s="130"/>
      <c r="V1101" s="131"/>
      <c r="W1101" s="127"/>
      <c r="X1101" s="127"/>
      <c r="Y1101" s="127"/>
      <c r="Z1101" s="127"/>
      <c r="AA1101" s="127"/>
      <c r="AB1101" s="127"/>
      <c r="AC1101" s="127"/>
      <c r="AD1101" s="127"/>
      <c r="AE1101" s="126"/>
      <c r="AF1101" s="10"/>
      <c r="AG1101" s="124"/>
      <c r="AH1101" s="124"/>
      <c r="AI1101" s="124"/>
      <c r="AJ1101" s="124"/>
      <c r="AO1101" s="124"/>
      <c r="BR1101" s="124"/>
      <c r="BS1101" s="125"/>
      <c r="BT1101" s="125"/>
      <c r="BX1101" s="124"/>
      <c r="BY1101" s="125"/>
      <c r="BZ1101" s="125"/>
      <c r="CO1101" s="136"/>
      <c r="CP1101" s="137"/>
    </row>
    <row r="1102" spans="1:94" s="123" customFormat="1" x14ac:dyDescent="0.25">
      <c r="A1102" s="128"/>
      <c r="B1102" s="128"/>
      <c r="C1102" s="79"/>
      <c r="D1102" s="79"/>
      <c r="E1102" s="128"/>
      <c r="F1102" s="129"/>
      <c r="G1102" s="128"/>
      <c r="H1102" s="129"/>
      <c r="I1102" s="127"/>
      <c r="J1102" s="127"/>
      <c r="K1102" s="128"/>
      <c r="L1102" s="152"/>
      <c r="M1102" s="153"/>
      <c r="N1102" s="131"/>
      <c r="O1102" s="80"/>
      <c r="P1102" s="131"/>
      <c r="Q1102" s="130"/>
      <c r="R1102" s="130"/>
      <c r="S1102" s="130"/>
      <c r="T1102" s="130"/>
      <c r="U1102" s="130"/>
      <c r="V1102" s="131"/>
      <c r="W1102" s="127"/>
      <c r="X1102" s="127"/>
      <c r="Y1102" s="127"/>
      <c r="Z1102" s="127"/>
      <c r="AA1102" s="127"/>
      <c r="AB1102" s="127"/>
      <c r="AC1102" s="127"/>
      <c r="AD1102" s="127"/>
      <c r="AE1102" s="126"/>
      <c r="AF1102" s="10"/>
      <c r="AG1102" s="124"/>
      <c r="AH1102" s="124"/>
      <c r="AI1102" s="124"/>
      <c r="AJ1102" s="124"/>
      <c r="AO1102" s="124"/>
      <c r="BR1102" s="124"/>
      <c r="BS1102" s="125"/>
      <c r="BT1102" s="125"/>
      <c r="BX1102" s="124"/>
      <c r="BY1102" s="125"/>
      <c r="BZ1102" s="125"/>
      <c r="CO1102" s="136"/>
      <c r="CP1102" s="137"/>
    </row>
    <row r="1103" spans="1:94" s="123" customFormat="1" x14ac:dyDescent="0.25">
      <c r="A1103" s="128"/>
      <c r="B1103" s="128"/>
      <c r="C1103" s="79"/>
      <c r="D1103" s="79"/>
      <c r="E1103" s="128"/>
      <c r="F1103" s="129"/>
      <c r="G1103" s="128"/>
      <c r="H1103" s="129"/>
      <c r="I1103" s="127"/>
      <c r="J1103" s="127"/>
      <c r="K1103" s="128"/>
      <c r="L1103" s="152"/>
      <c r="M1103" s="153"/>
      <c r="N1103" s="131"/>
      <c r="O1103" s="80"/>
      <c r="P1103" s="131"/>
      <c r="Q1103" s="130"/>
      <c r="R1103" s="130"/>
      <c r="S1103" s="130"/>
      <c r="T1103" s="130"/>
      <c r="U1103" s="130"/>
      <c r="V1103" s="131"/>
      <c r="W1103" s="127"/>
      <c r="X1103" s="127"/>
      <c r="Y1103" s="127"/>
      <c r="Z1103" s="127"/>
      <c r="AA1103" s="127"/>
      <c r="AB1103" s="127"/>
      <c r="AC1103" s="127"/>
      <c r="AD1103" s="127"/>
      <c r="AE1103" s="126"/>
      <c r="AF1103" s="10"/>
      <c r="AG1103" s="124"/>
      <c r="AH1103" s="124"/>
      <c r="AI1103" s="124"/>
      <c r="AJ1103" s="124"/>
      <c r="AO1103" s="124"/>
      <c r="BR1103" s="124"/>
      <c r="BS1103" s="125"/>
      <c r="BT1103" s="125"/>
      <c r="BX1103" s="124"/>
      <c r="BY1103" s="125"/>
      <c r="BZ1103" s="125"/>
      <c r="CO1103" s="136"/>
      <c r="CP1103" s="137"/>
    </row>
    <row r="1104" spans="1:94" s="123" customFormat="1" x14ac:dyDescent="0.25">
      <c r="A1104" s="128"/>
      <c r="B1104" s="128"/>
      <c r="C1104" s="79"/>
      <c r="D1104" s="79"/>
      <c r="E1104" s="128"/>
      <c r="F1104" s="129"/>
      <c r="G1104" s="128"/>
      <c r="H1104" s="129"/>
      <c r="I1104" s="127"/>
      <c r="J1104" s="127"/>
      <c r="K1104" s="128"/>
      <c r="L1104" s="152"/>
      <c r="M1104" s="153"/>
      <c r="N1104" s="131"/>
      <c r="O1104" s="80"/>
      <c r="P1104" s="131"/>
      <c r="Q1104" s="130"/>
      <c r="R1104" s="130"/>
      <c r="S1104" s="130"/>
      <c r="T1104" s="130"/>
      <c r="U1104" s="130"/>
      <c r="V1104" s="131"/>
      <c r="W1104" s="127"/>
      <c r="X1104" s="127"/>
      <c r="Y1104" s="127"/>
      <c r="Z1104" s="127"/>
      <c r="AA1104" s="127"/>
      <c r="AB1104" s="127"/>
      <c r="AC1104" s="127"/>
      <c r="AD1104" s="127"/>
      <c r="AE1104" s="126"/>
      <c r="AF1104" s="10"/>
      <c r="AG1104" s="124"/>
      <c r="AH1104" s="124"/>
      <c r="AI1104" s="124"/>
      <c r="AJ1104" s="124"/>
      <c r="AO1104" s="124"/>
      <c r="BR1104" s="124"/>
      <c r="BS1104" s="125"/>
      <c r="BT1104" s="125"/>
      <c r="BX1104" s="124"/>
      <c r="BY1104" s="125"/>
      <c r="BZ1104" s="125"/>
      <c r="CO1104" s="136"/>
      <c r="CP1104" s="137"/>
    </row>
    <row r="1105" spans="1:94" s="123" customFormat="1" x14ac:dyDescent="0.25">
      <c r="A1105" s="128"/>
      <c r="B1105" s="128"/>
      <c r="C1105" s="79"/>
      <c r="D1105" s="79"/>
      <c r="E1105" s="128"/>
      <c r="F1105" s="129"/>
      <c r="G1105" s="128"/>
      <c r="H1105" s="129"/>
      <c r="I1105" s="127"/>
      <c r="J1105" s="127"/>
      <c r="K1105" s="128"/>
      <c r="L1105" s="152"/>
      <c r="M1105" s="153"/>
      <c r="N1105" s="131"/>
      <c r="O1105" s="80"/>
      <c r="P1105" s="131"/>
      <c r="Q1105" s="130"/>
      <c r="R1105" s="130"/>
      <c r="S1105" s="130"/>
      <c r="T1105" s="130"/>
      <c r="U1105" s="130"/>
      <c r="V1105" s="131"/>
      <c r="W1105" s="127"/>
      <c r="X1105" s="127"/>
      <c r="Y1105" s="127"/>
      <c r="Z1105" s="127"/>
      <c r="AA1105" s="127"/>
      <c r="AB1105" s="127"/>
      <c r="AC1105" s="127"/>
      <c r="AD1105" s="127"/>
      <c r="AE1105" s="126"/>
      <c r="AF1105" s="10"/>
      <c r="AG1105" s="124"/>
      <c r="AH1105" s="124"/>
      <c r="AI1105" s="124"/>
      <c r="AJ1105" s="124"/>
      <c r="AO1105" s="124"/>
      <c r="BR1105" s="124"/>
      <c r="BS1105" s="125"/>
      <c r="BT1105" s="125"/>
      <c r="BX1105" s="124"/>
      <c r="BY1105" s="125"/>
      <c r="BZ1105" s="125"/>
      <c r="CO1105" s="136"/>
      <c r="CP1105" s="137"/>
    </row>
    <row r="1106" spans="1:94" s="123" customFormat="1" x14ac:dyDescent="0.25">
      <c r="A1106" s="128"/>
      <c r="B1106" s="128"/>
      <c r="C1106" s="79"/>
      <c r="D1106" s="79"/>
      <c r="E1106" s="128"/>
      <c r="F1106" s="129"/>
      <c r="G1106" s="128"/>
      <c r="H1106" s="129"/>
      <c r="I1106" s="127"/>
      <c r="J1106" s="127"/>
      <c r="K1106" s="128"/>
      <c r="L1106" s="152"/>
      <c r="M1106" s="153"/>
      <c r="N1106" s="131"/>
      <c r="O1106" s="80"/>
      <c r="P1106" s="131"/>
      <c r="Q1106" s="130"/>
      <c r="R1106" s="130"/>
      <c r="S1106" s="130"/>
      <c r="T1106" s="130"/>
      <c r="U1106" s="130"/>
      <c r="V1106" s="131"/>
      <c r="W1106" s="127"/>
      <c r="X1106" s="127"/>
      <c r="Y1106" s="127"/>
      <c r="Z1106" s="127"/>
      <c r="AA1106" s="127"/>
      <c r="AB1106" s="127"/>
      <c r="AC1106" s="127"/>
      <c r="AD1106" s="127"/>
      <c r="AE1106" s="126"/>
      <c r="AF1106" s="10"/>
      <c r="AG1106" s="124"/>
      <c r="AH1106" s="124"/>
      <c r="AI1106" s="124"/>
      <c r="AJ1106" s="124"/>
      <c r="AO1106" s="124"/>
      <c r="BR1106" s="124"/>
      <c r="BS1106" s="125"/>
      <c r="BT1106" s="125"/>
      <c r="BX1106" s="124"/>
      <c r="BY1106" s="125"/>
      <c r="BZ1106" s="125"/>
      <c r="CO1106" s="136"/>
      <c r="CP1106" s="137"/>
    </row>
    <row r="1107" spans="1:94" s="123" customFormat="1" x14ac:dyDescent="0.25">
      <c r="A1107" s="128"/>
      <c r="B1107" s="128"/>
      <c r="C1107" s="79"/>
      <c r="D1107" s="79"/>
      <c r="E1107" s="128"/>
      <c r="F1107" s="129"/>
      <c r="G1107" s="128"/>
      <c r="H1107" s="129"/>
      <c r="I1107" s="127"/>
      <c r="J1107" s="127"/>
      <c r="K1107" s="128"/>
      <c r="L1107" s="152"/>
      <c r="M1107" s="153"/>
      <c r="N1107" s="131"/>
      <c r="O1107" s="80"/>
      <c r="P1107" s="131"/>
      <c r="Q1107" s="130"/>
      <c r="R1107" s="130"/>
      <c r="S1107" s="130"/>
      <c r="T1107" s="130"/>
      <c r="U1107" s="130"/>
      <c r="V1107" s="131"/>
      <c r="W1107" s="127"/>
      <c r="X1107" s="127"/>
      <c r="Y1107" s="127"/>
      <c r="Z1107" s="127"/>
      <c r="AA1107" s="127"/>
      <c r="AB1107" s="127"/>
      <c r="AC1107" s="127"/>
      <c r="AD1107" s="127"/>
      <c r="AE1107" s="126"/>
      <c r="AF1107" s="10"/>
      <c r="AG1107" s="124"/>
      <c r="AH1107" s="124"/>
      <c r="AI1107" s="124"/>
      <c r="AJ1107" s="124"/>
      <c r="AO1107" s="124"/>
      <c r="BR1107" s="124"/>
      <c r="BS1107" s="125"/>
      <c r="BT1107" s="125"/>
      <c r="BX1107" s="124"/>
      <c r="BY1107" s="125"/>
      <c r="BZ1107" s="125"/>
      <c r="CO1107" s="136"/>
      <c r="CP1107" s="137"/>
    </row>
    <row r="1108" spans="1:94" s="123" customFormat="1" x14ac:dyDescent="0.25">
      <c r="A1108" s="128"/>
      <c r="B1108" s="128"/>
      <c r="C1108" s="79"/>
      <c r="D1108" s="79"/>
      <c r="E1108" s="128"/>
      <c r="F1108" s="129"/>
      <c r="G1108" s="128"/>
      <c r="H1108" s="129"/>
      <c r="I1108" s="127"/>
      <c r="J1108" s="127"/>
      <c r="K1108" s="128"/>
      <c r="L1108" s="152"/>
      <c r="M1108" s="153"/>
      <c r="N1108" s="131"/>
      <c r="O1108" s="80"/>
      <c r="P1108" s="131"/>
      <c r="Q1108" s="130"/>
      <c r="R1108" s="130"/>
      <c r="S1108" s="130"/>
      <c r="T1108" s="130"/>
      <c r="U1108" s="130"/>
      <c r="V1108" s="131"/>
      <c r="W1108" s="127"/>
      <c r="X1108" s="127"/>
      <c r="Y1108" s="127"/>
      <c r="Z1108" s="127"/>
      <c r="AA1108" s="127"/>
      <c r="AB1108" s="127"/>
      <c r="AC1108" s="127"/>
      <c r="AD1108" s="127"/>
      <c r="AE1108" s="126"/>
      <c r="AF1108" s="10"/>
      <c r="AG1108" s="124"/>
      <c r="AH1108" s="124"/>
      <c r="AI1108" s="124"/>
      <c r="AJ1108" s="124"/>
      <c r="AO1108" s="124"/>
      <c r="BR1108" s="124"/>
      <c r="BS1108" s="125"/>
      <c r="BT1108" s="125"/>
      <c r="BX1108" s="124"/>
      <c r="BY1108" s="125"/>
      <c r="BZ1108" s="125"/>
      <c r="CO1108" s="136"/>
      <c r="CP1108" s="137"/>
    </row>
    <row r="1109" spans="1:94" s="123" customFormat="1" x14ac:dyDescent="0.25">
      <c r="A1109" s="128"/>
      <c r="B1109" s="128"/>
      <c r="C1109" s="79"/>
      <c r="D1109" s="79"/>
      <c r="E1109" s="128"/>
      <c r="F1109" s="129"/>
      <c r="G1109" s="128"/>
      <c r="H1109" s="129"/>
      <c r="I1109" s="127"/>
      <c r="J1109" s="127"/>
      <c r="K1109" s="128"/>
      <c r="L1109" s="152"/>
      <c r="M1109" s="153"/>
      <c r="N1109" s="131"/>
      <c r="O1109" s="80"/>
      <c r="P1109" s="131"/>
      <c r="Q1109" s="130"/>
      <c r="R1109" s="130"/>
      <c r="S1109" s="130"/>
      <c r="T1109" s="130"/>
      <c r="U1109" s="130"/>
      <c r="V1109" s="131"/>
      <c r="W1109" s="127"/>
      <c r="X1109" s="127"/>
      <c r="Y1109" s="127"/>
      <c r="Z1109" s="127"/>
      <c r="AA1109" s="127"/>
      <c r="AB1109" s="127"/>
      <c r="AC1109" s="127"/>
      <c r="AD1109" s="127"/>
      <c r="AE1109" s="126"/>
      <c r="AF1109" s="10"/>
      <c r="AG1109" s="124"/>
      <c r="AH1109" s="124"/>
      <c r="AI1109" s="124"/>
      <c r="AJ1109" s="124"/>
      <c r="AO1109" s="124"/>
      <c r="BR1109" s="124"/>
      <c r="BS1109" s="125"/>
      <c r="BT1109" s="125"/>
      <c r="BX1109" s="124"/>
      <c r="BY1109" s="125"/>
      <c r="BZ1109" s="125"/>
      <c r="CO1109" s="136"/>
      <c r="CP1109" s="137"/>
    </row>
    <row r="1110" spans="1:94" s="123" customFormat="1" x14ac:dyDescent="0.25">
      <c r="A1110" s="128"/>
      <c r="B1110" s="128"/>
      <c r="C1110" s="79"/>
      <c r="D1110" s="79"/>
      <c r="E1110" s="128"/>
      <c r="F1110" s="129"/>
      <c r="G1110" s="128"/>
      <c r="H1110" s="129"/>
      <c r="I1110" s="127"/>
      <c r="J1110" s="127"/>
      <c r="K1110" s="128"/>
      <c r="L1110" s="152"/>
      <c r="M1110" s="153"/>
      <c r="N1110" s="131"/>
      <c r="O1110" s="80"/>
      <c r="P1110" s="131"/>
      <c r="Q1110" s="130"/>
      <c r="R1110" s="130"/>
      <c r="S1110" s="130"/>
      <c r="T1110" s="130"/>
      <c r="U1110" s="130"/>
      <c r="V1110" s="131"/>
      <c r="W1110" s="127"/>
      <c r="X1110" s="127"/>
      <c r="Y1110" s="127"/>
      <c r="Z1110" s="127"/>
      <c r="AA1110" s="127"/>
      <c r="AB1110" s="127"/>
      <c r="AC1110" s="127"/>
      <c r="AD1110" s="127"/>
      <c r="AE1110" s="126"/>
      <c r="AF1110" s="10"/>
      <c r="AG1110" s="124"/>
      <c r="AH1110" s="124"/>
      <c r="AI1110" s="124"/>
      <c r="AJ1110" s="124"/>
      <c r="AO1110" s="124"/>
      <c r="BR1110" s="124"/>
      <c r="BS1110" s="125"/>
      <c r="BT1110" s="125"/>
      <c r="BX1110" s="124"/>
      <c r="BY1110" s="125"/>
      <c r="BZ1110" s="125"/>
      <c r="CO1110" s="136"/>
      <c r="CP1110" s="137"/>
    </row>
    <row r="1111" spans="1:94" s="123" customFormat="1" x14ac:dyDescent="0.25">
      <c r="A1111" s="128"/>
      <c r="B1111" s="128"/>
      <c r="C1111" s="79"/>
      <c r="D1111" s="79"/>
      <c r="E1111" s="128"/>
      <c r="F1111" s="129"/>
      <c r="G1111" s="128"/>
      <c r="H1111" s="129"/>
      <c r="I1111" s="127"/>
      <c r="J1111" s="127"/>
      <c r="K1111" s="128"/>
      <c r="L1111" s="152"/>
      <c r="M1111" s="153"/>
      <c r="N1111" s="131"/>
      <c r="O1111" s="80"/>
      <c r="P1111" s="131"/>
      <c r="Q1111" s="130"/>
      <c r="R1111" s="130"/>
      <c r="S1111" s="130"/>
      <c r="T1111" s="130"/>
      <c r="U1111" s="130"/>
      <c r="V1111" s="131"/>
      <c r="W1111" s="127"/>
      <c r="X1111" s="127"/>
      <c r="Y1111" s="127"/>
      <c r="Z1111" s="127"/>
      <c r="AA1111" s="127"/>
      <c r="AB1111" s="127"/>
      <c r="AC1111" s="127"/>
      <c r="AD1111" s="127"/>
      <c r="AE1111" s="126"/>
      <c r="AF1111" s="10"/>
      <c r="AG1111" s="124"/>
      <c r="AH1111" s="124"/>
      <c r="AI1111" s="124"/>
      <c r="AJ1111" s="124"/>
      <c r="AO1111" s="124"/>
      <c r="BR1111" s="124"/>
      <c r="BS1111" s="125"/>
      <c r="BT1111" s="125"/>
      <c r="BX1111" s="124"/>
      <c r="BY1111" s="125"/>
      <c r="BZ1111" s="125"/>
      <c r="CO1111" s="136"/>
      <c r="CP1111" s="137"/>
    </row>
    <row r="1112" spans="1:94" s="123" customFormat="1" x14ac:dyDescent="0.25">
      <c r="A1112" s="128"/>
      <c r="B1112" s="128"/>
      <c r="C1112" s="79"/>
      <c r="D1112" s="79"/>
      <c r="E1112" s="128"/>
      <c r="F1112" s="129"/>
      <c r="G1112" s="128"/>
      <c r="H1112" s="129"/>
      <c r="I1112" s="127"/>
      <c r="J1112" s="127"/>
      <c r="K1112" s="128"/>
      <c r="L1112" s="152"/>
      <c r="M1112" s="153"/>
      <c r="N1112" s="131"/>
      <c r="O1112" s="80"/>
      <c r="P1112" s="131"/>
      <c r="Q1112" s="130"/>
      <c r="R1112" s="130"/>
      <c r="S1112" s="130"/>
      <c r="T1112" s="130"/>
      <c r="U1112" s="130"/>
      <c r="V1112" s="131"/>
      <c r="W1112" s="127"/>
      <c r="X1112" s="127"/>
      <c r="Y1112" s="127"/>
      <c r="Z1112" s="127"/>
      <c r="AA1112" s="127"/>
      <c r="AB1112" s="127"/>
      <c r="AC1112" s="127"/>
      <c r="AD1112" s="127"/>
      <c r="AE1112" s="126"/>
      <c r="AF1112" s="10"/>
      <c r="AG1112" s="124"/>
      <c r="AH1112" s="124"/>
      <c r="AI1112" s="124"/>
      <c r="AJ1112" s="124"/>
      <c r="AO1112" s="124"/>
      <c r="BR1112" s="124"/>
      <c r="BS1112" s="125"/>
      <c r="BT1112" s="125"/>
      <c r="BX1112" s="124"/>
      <c r="BY1112" s="125"/>
      <c r="BZ1112" s="125"/>
      <c r="CO1112" s="136"/>
      <c r="CP1112" s="137"/>
    </row>
    <row r="1113" spans="1:94" s="123" customFormat="1" x14ac:dyDescent="0.25">
      <c r="A1113" s="128"/>
      <c r="B1113" s="128"/>
      <c r="C1113" s="79"/>
      <c r="D1113" s="79"/>
      <c r="E1113" s="128"/>
      <c r="F1113" s="129"/>
      <c r="G1113" s="128"/>
      <c r="H1113" s="129"/>
      <c r="I1113" s="127"/>
      <c r="J1113" s="127"/>
      <c r="K1113" s="128"/>
      <c r="L1113" s="152"/>
      <c r="M1113" s="153"/>
      <c r="N1113" s="131"/>
      <c r="O1113" s="80"/>
      <c r="P1113" s="131"/>
      <c r="Q1113" s="130"/>
      <c r="R1113" s="130"/>
      <c r="S1113" s="130"/>
      <c r="T1113" s="130"/>
      <c r="U1113" s="130"/>
      <c r="V1113" s="131"/>
      <c r="W1113" s="127"/>
      <c r="X1113" s="127"/>
      <c r="Y1113" s="127"/>
      <c r="Z1113" s="127"/>
      <c r="AA1113" s="127"/>
      <c r="AB1113" s="127"/>
      <c r="AC1113" s="127"/>
      <c r="AD1113" s="127"/>
      <c r="AE1113" s="126"/>
      <c r="AF1113" s="10"/>
      <c r="AG1113" s="124"/>
      <c r="AH1113" s="124"/>
      <c r="AI1113" s="124"/>
      <c r="AJ1113" s="124"/>
      <c r="AO1113" s="124"/>
      <c r="BR1113" s="124"/>
      <c r="BS1113" s="125"/>
      <c r="BT1113" s="125"/>
      <c r="BX1113" s="124"/>
      <c r="BY1113" s="125"/>
      <c r="BZ1113" s="125"/>
      <c r="CO1113" s="136"/>
      <c r="CP1113" s="137"/>
    </row>
    <row r="1114" spans="1:94" s="123" customFormat="1" x14ac:dyDescent="0.25">
      <c r="A1114" s="128"/>
      <c r="B1114" s="128"/>
      <c r="C1114" s="79"/>
      <c r="D1114" s="79"/>
      <c r="E1114" s="128"/>
      <c r="F1114" s="129"/>
      <c r="G1114" s="128"/>
      <c r="H1114" s="129"/>
      <c r="I1114" s="127"/>
      <c r="J1114" s="127"/>
      <c r="K1114" s="128"/>
      <c r="L1114" s="152"/>
      <c r="M1114" s="153"/>
      <c r="N1114" s="131"/>
      <c r="O1114" s="80"/>
      <c r="P1114" s="131"/>
      <c r="Q1114" s="130"/>
      <c r="R1114" s="130"/>
      <c r="S1114" s="130"/>
      <c r="T1114" s="130"/>
      <c r="U1114" s="130"/>
      <c r="V1114" s="131"/>
      <c r="W1114" s="127"/>
      <c r="X1114" s="127"/>
      <c r="Y1114" s="127"/>
      <c r="Z1114" s="127"/>
      <c r="AA1114" s="127"/>
      <c r="AB1114" s="127"/>
      <c r="AC1114" s="127"/>
      <c r="AD1114" s="127"/>
      <c r="AE1114" s="126"/>
      <c r="AF1114" s="10"/>
      <c r="AG1114" s="124"/>
      <c r="AH1114" s="124"/>
      <c r="AI1114" s="124"/>
      <c r="AJ1114" s="124"/>
      <c r="AO1114" s="124"/>
      <c r="BR1114" s="124"/>
      <c r="BS1114" s="125"/>
      <c r="BT1114" s="125"/>
      <c r="BX1114" s="124"/>
      <c r="BY1114" s="125"/>
      <c r="BZ1114" s="125"/>
      <c r="CO1114" s="136"/>
      <c r="CP1114" s="137"/>
    </row>
    <row r="1115" spans="1:94" s="123" customFormat="1" x14ac:dyDescent="0.25">
      <c r="A1115" s="128"/>
      <c r="B1115" s="128"/>
      <c r="C1115" s="79"/>
      <c r="D1115" s="79"/>
      <c r="E1115" s="128"/>
      <c r="F1115" s="129"/>
      <c r="G1115" s="128"/>
      <c r="H1115" s="129"/>
      <c r="I1115" s="127"/>
      <c r="J1115" s="127"/>
      <c r="K1115" s="128"/>
      <c r="L1115" s="152"/>
      <c r="M1115" s="153"/>
      <c r="N1115" s="131"/>
      <c r="O1115" s="80"/>
      <c r="P1115" s="131"/>
      <c r="Q1115" s="130"/>
      <c r="R1115" s="130"/>
      <c r="S1115" s="130"/>
      <c r="T1115" s="130"/>
      <c r="U1115" s="130"/>
      <c r="V1115" s="131"/>
      <c r="W1115" s="127"/>
      <c r="X1115" s="127"/>
      <c r="Y1115" s="127"/>
      <c r="Z1115" s="127"/>
      <c r="AA1115" s="127"/>
      <c r="AB1115" s="127"/>
      <c r="AC1115" s="127"/>
      <c r="AD1115" s="127"/>
      <c r="AE1115" s="126"/>
      <c r="AF1115" s="10"/>
      <c r="AG1115" s="124"/>
      <c r="AH1115" s="124"/>
      <c r="AI1115" s="124"/>
      <c r="AJ1115" s="124"/>
      <c r="AO1115" s="124"/>
      <c r="BR1115" s="124"/>
      <c r="BS1115" s="125"/>
      <c r="BT1115" s="125"/>
      <c r="BX1115" s="124"/>
      <c r="BY1115" s="125"/>
      <c r="BZ1115" s="125"/>
      <c r="CO1115" s="136"/>
      <c r="CP1115" s="137"/>
    </row>
    <row r="1116" spans="1:94" s="123" customFormat="1" x14ac:dyDescent="0.25">
      <c r="A1116" s="128"/>
      <c r="B1116" s="128"/>
      <c r="C1116" s="79"/>
      <c r="D1116" s="79"/>
      <c r="E1116" s="128"/>
      <c r="F1116" s="129"/>
      <c r="G1116" s="128"/>
      <c r="H1116" s="129"/>
      <c r="I1116" s="127"/>
      <c r="J1116" s="127"/>
      <c r="K1116" s="128"/>
      <c r="L1116" s="152"/>
      <c r="M1116" s="153"/>
      <c r="N1116" s="131"/>
      <c r="O1116" s="80"/>
      <c r="P1116" s="131"/>
      <c r="Q1116" s="130"/>
      <c r="R1116" s="130"/>
      <c r="S1116" s="130"/>
      <c r="T1116" s="130"/>
      <c r="U1116" s="130"/>
      <c r="V1116" s="131"/>
      <c r="W1116" s="127"/>
      <c r="X1116" s="127"/>
      <c r="Y1116" s="127"/>
      <c r="Z1116" s="127"/>
      <c r="AA1116" s="127"/>
      <c r="AB1116" s="127"/>
      <c r="AC1116" s="127"/>
      <c r="AD1116" s="127"/>
      <c r="AE1116" s="126"/>
      <c r="AF1116" s="10"/>
      <c r="AG1116" s="124"/>
      <c r="AH1116" s="124"/>
      <c r="AI1116" s="124"/>
      <c r="AJ1116" s="124"/>
      <c r="AO1116" s="124"/>
      <c r="BR1116" s="124"/>
      <c r="BS1116" s="125"/>
      <c r="BT1116" s="125"/>
      <c r="BX1116" s="124"/>
      <c r="BY1116" s="125"/>
      <c r="BZ1116" s="125"/>
      <c r="CO1116" s="136"/>
      <c r="CP1116" s="137"/>
    </row>
    <row r="1117" spans="1:94" s="123" customFormat="1" x14ac:dyDescent="0.25">
      <c r="A1117" s="128"/>
      <c r="B1117" s="128"/>
      <c r="C1117" s="79"/>
      <c r="D1117" s="79"/>
      <c r="E1117" s="128"/>
      <c r="F1117" s="129"/>
      <c r="G1117" s="128"/>
      <c r="H1117" s="129"/>
      <c r="I1117" s="127"/>
      <c r="J1117" s="127"/>
      <c r="K1117" s="128"/>
      <c r="L1117" s="152"/>
      <c r="M1117" s="153"/>
      <c r="N1117" s="131"/>
      <c r="O1117" s="80"/>
      <c r="P1117" s="131"/>
      <c r="Q1117" s="130"/>
      <c r="R1117" s="130"/>
      <c r="S1117" s="130"/>
      <c r="T1117" s="130"/>
      <c r="U1117" s="130"/>
      <c r="V1117" s="131"/>
      <c r="W1117" s="127"/>
      <c r="X1117" s="127"/>
      <c r="Y1117" s="127"/>
      <c r="Z1117" s="127"/>
      <c r="AA1117" s="127"/>
      <c r="AB1117" s="127"/>
      <c r="AC1117" s="127"/>
      <c r="AD1117" s="127"/>
      <c r="AE1117" s="126"/>
      <c r="AF1117" s="10"/>
      <c r="AG1117" s="124"/>
      <c r="AH1117" s="124"/>
      <c r="AI1117" s="124"/>
      <c r="AJ1117" s="124"/>
      <c r="AO1117" s="124"/>
      <c r="BR1117" s="124"/>
      <c r="BS1117" s="125"/>
      <c r="BT1117" s="125"/>
      <c r="BX1117" s="124"/>
      <c r="BY1117" s="125"/>
      <c r="BZ1117" s="125"/>
      <c r="CO1117" s="136"/>
      <c r="CP1117" s="137"/>
    </row>
    <row r="1118" spans="1:94" s="123" customFormat="1" x14ac:dyDescent="0.25">
      <c r="A1118" s="128"/>
      <c r="B1118" s="128"/>
      <c r="C1118" s="79"/>
      <c r="D1118" s="79"/>
      <c r="E1118" s="128"/>
      <c r="F1118" s="129"/>
      <c r="G1118" s="128"/>
      <c r="H1118" s="129"/>
      <c r="I1118" s="127"/>
      <c r="J1118" s="127"/>
      <c r="K1118" s="128"/>
      <c r="L1118" s="152"/>
      <c r="M1118" s="153"/>
      <c r="N1118" s="131"/>
      <c r="O1118" s="80"/>
      <c r="P1118" s="131"/>
      <c r="Q1118" s="130"/>
      <c r="R1118" s="130"/>
      <c r="S1118" s="130"/>
      <c r="T1118" s="130"/>
      <c r="U1118" s="130"/>
      <c r="V1118" s="131"/>
      <c r="W1118" s="127"/>
      <c r="X1118" s="127"/>
      <c r="Y1118" s="127"/>
      <c r="Z1118" s="127"/>
      <c r="AA1118" s="127"/>
      <c r="AB1118" s="127"/>
      <c r="AC1118" s="127"/>
      <c r="AD1118" s="127"/>
      <c r="AE1118" s="126"/>
      <c r="AF1118" s="10"/>
      <c r="AG1118" s="124"/>
      <c r="AH1118" s="124"/>
      <c r="AI1118" s="124"/>
      <c r="AJ1118" s="124"/>
      <c r="AO1118" s="124"/>
      <c r="BR1118" s="124"/>
      <c r="BS1118" s="125"/>
      <c r="BT1118" s="125"/>
      <c r="BX1118" s="124"/>
      <c r="BY1118" s="125"/>
      <c r="BZ1118" s="125"/>
      <c r="CO1118" s="136"/>
      <c r="CP1118" s="137"/>
    </row>
    <row r="1119" spans="1:94" s="123" customFormat="1" x14ac:dyDescent="0.25">
      <c r="A1119" s="128"/>
      <c r="B1119" s="128"/>
      <c r="C1119" s="79"/>
      <c r="D1119" s="79"/>
      <c r="E1119" s="128"/>
      <c r="F1119" s="129"/>
      <c r="G1119" s="128"/>
      <c r="H1119" s="129"/>
      <c r="I1119" s="127"/>
      <c r="J1119" s="127"/>
      <c r="K1119" s="128"/>
      <c r="L1119" s="152"/>
      <c r="M1119" s="153"/>
      <c r="N1119" s="131"/>
      <c r="O1119" s="80"/>
      <c r="P1119" s="131"/>
      <c r="Q1119" s="130"/>
      <c r="R1119" s="130"/>
      <c r="S1119" s="130"/>
      <c r="T1119" s="130"/>
      <c r="U1119" s="130"/>
      <c r="V1119" s="131"/>
      <c r="W1119" s="127"/>
      <c r="X1119" s="127"/>
      <c r="Y1119" s="127"/>
      <c r="Z1119" s="127"/>
      <c r="AA1119" s="127"/>
      <c r="AB1119" s="127"/>
      <c r="AC1119" s="127"/>
      <c r="AD1119" s="127"/>
      <c r="AE1119" s="126"/>
      <c r="AF1119" s="10"/>
      <c r="AG1119" s="124"/>
      <c r="AH1119" s="124"/>
      <c r="AI1119" s="124"/>
      <c r="AJ1119" s="124"/>
      <c r="AO1119" s="124"/>
      <c r="BR1119" s="124"/>
      <c r="BS1119" s="125"/>
      <c r="BT1119" s="125"/>
      <c r="BX1119" s="124"/>
      <c r="BY1119" s="125"/>
      <c r="BZ1119" s="125"/>
      <c r="CO1119" s="136"/>
      <c r="CP1119" s="137"/>
    </row>
    <row r="1120" spans="1:94" s="123" customFormat="1" x14ac:dyDescent="0.25">
      <c r="A1120" s="128"/>
      <c r="B1120" s="128"/>
      <c r="C1120" s="79"/>
      <c r="D1120" s="79"/>
      <c r="E1120" s="128"/>
      <c r="F1120" s="129"/>
      <c r="G1120" s="128"/>
      <c r="H1120" s="129"/>
      <c r="I1120" s="127"/>
      <c r="J1120" s="127"/>
      <c r="K1120" s="128"/>
      <c r="L1120" s="152"/>
      <c r="M1120" s="153"/>
      <c r="N1120" s="131"/>
      <c r="O1120" s="80"/>
      <c r="P1120" s="131"/>
      <c r="Q1120" s="130"/>
      <c r="R1120" s="130"/>
      <c r="S1120" s="130"/>
      <c r="T1120" s="130"/>
      <c r="U1120" s="130"/>
      <c r="V1120" s="131"/>
      <c r="W1120" s="127"/>
      <c r="X1120" s="127"/>
      <c r="Y1120" s="127"/>
      <c r="Z1120" s="127"/>
      <c r="AA1120" s="127"/>
      <c r="AB1120" s="127"/>
      <c r="AC1120" s="127"/>
      <c r="AD1120" s="127"/>
      <c r="AE1120" s="126"/>
      <c r="AF1120" s="10"/>
      <c r="AG1120" s="124"/>
      <c r="AH1120" s="124"/>
      <c r="AI1120" s="124"/>
      <c r="AJ1120" s="124"/>
      <c r="AO1120" s="124"/>
      <c r="BR1120" s="124"/>
      <c r="BS1120" s="125"/>
      <c r="BT1120" s="125"/>
      <c r="BX1120" s="124"/>
      <c r="BY1120" s="125"/>
      <c r="BZ1120" s="125"/>
      <c r="CO1120" s="136"/>
      <c r="CP1120" s="137"/>
    </row>
    <row r="1121" spans="1:94" s="123" customFormat="1" x14ac:dyDescent="0.25">
      <c r="A1121" s="128"/>
      <c r="B1121" s="128"/>
      <c r="C1121" s="79"/>
      <c r="D1121" s="79"/>
      <c r="E1121" s="128"/>
      <c r="F1121" s="129"/>
      <c r="G1121" s="128"/>
      <c r="H1121" s="129"/>
      <c r="I1121" s="127"/>
      <c r="J1121" s="127"/>
      <c r="K1121" s="128"/>
      <c r="L1121" s="152"/>
      <c r="M1121" s="153"/>
      <c r="N1121" s="131"/>
      <c r="O1121" s="80"/>
      <c r="P1121" s="131"/>
      <c r="Q1121" s="130"/>
      <c r="R1121" s="130"/>
      <c r="S1121" s="130"/>
      <c r="T1121" s="130"/>
      <c r="U1121" s="130"/>
      <c r="V1121" s="131"/>
      <c r="W1121" s="127"/>
      <c r="X1121" s="127"/>
      <c r="Y1121" s="127"/>
      <c r="Z1121" s="127"/>
      <c r="AA1121" s="127"/>
      <c r="AB1121" s="127"/>
      <c r="AC1121" s="127"/>
      <c r="AD1121" s="127"/>
      <c r="AE1121" s="126"/>
      <c r="AF1121" s="10"/>
      <c r="AG1121" s="124"/>
      <c r="AH1121" s="124"/>
      <c r="AI1121" s="124"/>
      <c r="AJ1121" s="124"/>
      <c r="AO1121" s="124"/>
      <c r="BR1121" s="124"/>
      <c r="BS1121" s="125"/>
      <c r="BT1121" s="125"/>
      <c r="BX1121" s="124"/>
      <c r="BY1121" s="125"/>
      <c r="BZ1121" s="125"/>
      <c r="CO1121" s="136"/>
      <c r="CP1121" s="137"/>
    </row>
    <row r="1122" spans="1:94" s="123" customFormat="1" x14ac:dyDescent="0.25">
      <c r="A1122" s="128"/>
      <c r="B1122" s="128"/>
      <c r="C1122" s="79"/>
      <c r="D1122" s="79"/>
      <c r="E1122" s="128"/>
      <c r="F1122" s="129"/>
      <c r="G1122" s="128"/>
      <c r="H1122" s="129"/>
      <c r="I1122" s="127"/>
      <c r="J1122" s="127"/>
      <c r="K1122" s="128"/>
      <c r="L1122" s="152"/>
      <c r="M1122" s="153"/>
      <c r="N1122" s="131"/>
      <c r="O1122" s="80"/>
      <c r="P1122" s="131"/>
      <c r="Q1122" s="130"/>
      <c r="R1122" s="130"/>
      <c r="S1122" s="130"/>
      <c r="T1122" s="130"/>
      <c r="U1122" s="130"/>
      <c r="V1122" s="131"/>
      <c r="W1122" s="127"/>
      <c r="X1122" s="127"/>
      <c r="Y1122" s="127"/>
      <c r="Z1122" s="127"/>
      <c r="AA1122" s="127"/>
      <c r="AB1122" s="127"/>
      <c r="AC1122" s="127"/>
      <c r="AD1122" s="127"/>
      <c r="AE1122" s="126"/>
      <c r="AF1122" s="10"/>
      <c r="AG1122" s="124"/>
      <c r="AH1122" s="124"/>
      <c r="AI1122" s="124"/>
      <c r="AJ1122" s="124"/>
      <c r="AO1122" s="124"/>
      <c r="BR1122" s="124"/>
      <c r="BS1122" s="125"/>
      <c r="BT1122" s="125"/>
      <c r="BX1122" s="124"/>
      <c r="BY1122" s="125"/>
      <c r="BZ1122" s="125"/>
      <c r="CO1122" s="136"/>
      <c r="CP1122" s="137"/>
    </row>
    <row r="1123" spans="1:94" s="123" customFormat="1" x14ac:dyDescent="0.25">
      <c r="A1123" s="128"/>
      <c r="B1123" s="128"/>
      <c r="C1123" s="79"/>
      <c r="D1123" s="79"/>
      <c r="E1123" s="128"/>
      <c r="F1123" s="129"/>
      <c r="G1123" s="128"/>
      <c r="H1123" s="129"/>
      <c r="I1123" s="127"/>
      <c r="J1123" s="127"/>
      <c r="K1123" s="128"/>
      <c r="L1123" s="152"/>
      <c r="M1123" s="153"/>
      <c r="N1123" s="131"/>
      <c r="O1123" s="80"/>
      <c r="P1123" s="131"/>
      <c r="Q1123" s="130"/>
      <c r="R1123" s="130"/>
      <c r="S1123" s="130"/>
      <c r="T1123" s="130"/>
      <c r="U1123" s="130"/>
      <c r="V1123" s="131"/>
      <c r="W1123" s="127"/>
      <c r="X1123" s="127"/>
      <c r="Y1123" s="127"/>
      <c r="Z1123" s="127"/>
      <c r="AA1123" s="127"/>
      <c r="AB1123" s="127"/>
      <c r="AC1123" s="127"/>
      <c r="AD1123" s="127"/>
      <c r="AE1123" s="126"/>
      <c r="AF1123" s="10"/>
      <c r="AG1123" s="124"/>
      <c r="AH1123" s="124"/>
      <c r="AI1123" s="124"/>
      <c r="AJ1123" s="124"/>
      <c r="AO1123" s="124"/>
      <c r="BR1123" s="124"/>
      <c r="BS1123" s="125"/>
      <c r="BT1123" s="125"/>
      <c r="BX1123" s="124"/>
      <c r="BY1123" s="125"/>
      <c r="BZ1123" s="125"/>
      <c r="CO1123" s="136"/>
      <c r="CP1123" s="137"/>
    </row>
    <row r="1124" spans="1:94" s="123" customFormat="1" x14ac:dyDescent="0.25">
      <c r="A1124" s="128"/>
      <c r="B1124" s="128"/>
      <c r="C1124" s="79"/>
      <c r="D1124" s="79"/>
      <c r="E1124" s="128"/>
      <c r="F1124" s="129"/>
      <c r="G1124" s="128"/>
      <c r="H1124" s="129"/>
      <c r="I1124" s="127"/>
      <c r="J1124" s="127"/>
      <c r="K1124" s="128"/>
      <c r="L1124" s="152"/>
      <c r="M1124" s="153"/>
      <c r="N1124" s="131"/>
      <c r="O1124" s="80"/>
      <c r="P1124" s="131"/>
      <c r="Q1124" s="130"/>
      <c r="R1124" s="130"/>
      <c r="S1124" s="130"/>
      <c r="T1124" s="130"/>
      <c r="U1124" s="130"/>
      <c r="V1124" s="131"/>
      <c r="W1124" s="127"/>
      <c r="X1124" s="127"/>
      <c r="Y1124" s="127"/>
      <c r="Z1124" s="127"/>
      <c r="AA1124" s="127"/>
      <c r="AB1124" s="127"/>
      <c r="AC1124" s="127"/>
      <c r="AD1124" s="127"/>
      <c r="AE1124" s="126"/>
      <c r="AF1124" s="10"/>
      <c r="AG1124" s="124"/>
      <c r="AH1124" s="124"/>
      <c r="AI1124" s="124"/>
      <c r="AJ1124" s="124"/>
      <c r="AO1124" s="124"/>
      <c r="BR1124" s="124"/>
      <c r="BS1124" s="125"/>
      <c r="BT1124" s="125"/>
      <c r="BX1124" s="124"/>
      <c r="BY1124" s="125"/>
      <c r="BZ1124" s="125"/>
      <c r="CO1124" s="136"/>
      <c r="CP1124" s="137"/>
    </row>
    <row r="1125" spans="1:94" s="123" customFormat="1" x14ac:dyDescent="0.25">
      <c r="A1125" s="128"/>
      <c r="B1125" s="128"/>
      <c r="C1125" s="79"/>
      <c r="D1125" s="79"/>
      <c r="E1125" s="128"/>
      <c r="F1125" s="129"/>
      <c r="G1125" s="128"/>
      <c r="H1125" s="129"/>
      <c r="I1125" s="127"/>
      <c r="J1125" s="127"/>
      <c r="K1125" s="128"/>
      <c r="L1125" s="152"/>
      <c r="M1125" s="153"/>
      <c r="N1125" s="131"/>
      <c r="O1125" s="80"/>
      <c r="P1125" s="131"/>
      <c r="Q1125" s="130"/>
      <c r="R1125" s="130"/>
      <c r="S1125" s="130"/>
      <c r="T1125" s="130"/>
      <c r="U1125" s="130"/>
      <c r="V1125" s="131"/>
      <c r="W1125" s="127"/>
      <c r="X1125" s="127"/>
      <c r="Y1125" s="127"/>
      <c r="Z1125" s="127"/>
      <c r="AA1125" s="127"/>
      <c r="AB1125" s="127"/>
      <c r="AC1125" s="127"/>
      <c r="AD1125" s="127"/>
      <c r="AE1125" s="126"/>
      <c r="AF1125" s="10"/>
      <c r="AG1125" s="124"/>
      <c r="AH1125" s="124"/>
      <c r="AI1125" s="124"/>
      <c r="AJ1125" s="124"/>
      <c r="AO1125" s="124"/>
      <c r="BR1125" s="124"/>
      <c r="BS1125" s="125"/>
      <c r="BT1125" s="125"/>
      <c r="BX1125" s="124"/>
      <c r="BY1125" s="125"/>
      <c r="BZ1125" s="125"/>
      <c r="CO1125" s="136"/>
      <c r="CP1125" s="137"/>
    </row>
    <row r="1126" spans="1:94" s="123" customFormat="1" x14ac:dyDescent="0.25">
      <c r="A1126" s="128"/>
      <c r="B1126" s="128"/>
      <c r="C1126" s="79"/>
      <c r="D1126" s="79"/>
      <c r="E1126" s="128"/>
      <c r="F1126" s="129"/>
      <c r="G1126" s="128"/>
      <c r="H1126" s="129"/>
      <c r="I1126" s="127"/>
      <c r="J1126" s="127"/>
      <c r="K1126" s="128"/>
      <c r="L1126" s="152"/>
      <c r="M1126" s="153"/>
      <c r="N1126" s="131"/>
      <c r="O1126" s="80"/>
      <c r="P1126" s="131"/>
      <c r="Q1126" s="130"/>
      <c r="R1126" s="130"/>
      <c r="S1126" s="130"/>
      <c r="T1126" s="130"/>
      <c r="U1126" s="130"/>
      <c r="V1126" s="131"/>
      <c r="W1126" s="127"/>
      <c r="X1126" s="127"/>
      <c r="Y1126" s="127"/>
      <c r="Z1126" s="127"/>
      <c r="AA1126" s="127"/>
      <c r="AB1126" s="127"/>
      <c r="AC1126" s="127"/>
      <c r="AD1126" s="127"/>
      <c r="AE1126" s="126"/>
      <c r="AF1126" s="10"/>
      <c r="AG1126" s="124"/>
      <c r="AH1126" s="124"/>
      <c r="AI1126" s="124"/>
      <c r="AJ1126" s="124"/>
      <c r="AO1126" s="124"/>
      <c r="BR1126" s="124"/>
      <c r="BS1126" s="125"/>
      <c r="BT1126" s="125"/>
      <c r="BX1126" s="124"/>
      <c r="BY1126" s="125"/>
      <c r="BZ1126" s="125"/>
      <c r="CO1126" s="136"/>
      <c r="CP1126" s="137"/>
    </row>
    <row r="1127" spans="1:94" s="123" customFormat="1" x14ac:dyDescent="0.25">
      <c r="A1127" s="128"/>
      <c r="B1127" s="128"/>
      <c r="C1127" s="79"/>
      <c r="D1127" s="79"/>
      <c r="E1127" s="128"/>
      <c r="F1127" s="129"/>
      <c r="G1127" s="128"/>
      <c r="H1127" s="129"/>
      <c r="I1127" s="127"/>
      <c r="J1127" s="127"/>
      <c r="K1127" s="128"/>
      <c r="L1127" s="152"/>
      <c r="M1127" s="153"/>
      <c r="N1127" s="131"/>
      <c r="O1127" s="80"/>
      <c r="P1127" s="131"/>
      <c r="Q1127" s="130"/>
      <c r="R1127" s="130"/>
      <c r="S1127" s="130"/>
      <c r="T1127" s="130"/>
      <c r="U1127" s="130"/>
      <c r="V1127" s="131"/>
      <c r="W1127" s="127"/>
      <c r="X1127" s="127"/>
      <c r="Y1127" s="127"/>
      <c r="Z1127" s="127"/>
      <c r="AA1127" s="127"/>
      <c r="AB1127" s="127"/>
      <c r="AC1127" s="127"/>
      <c r="AD1127" s="127"/>
      <c r="AE1127" s="126"/>
      <c r="AF1127" s="10"/>
      <c r="AG1127" s="124"/>
      <c r="AH1127" s="124"/>
      <c r="AI1127" s="124"/>
      <c r="AJ1127" s="124"/>
      <c r="AO1127" s="124"/>
      <c r="BR1127" s="124"/>
      <c r="BS1127" s="125"/>
      <c r="BT1127" s="125"/>
      <c r="BX1127" s="124"/>
      <c r="BY1127" s="125"/>
      <c r="BZ1127" s="125"/>
      <c r="CO1127" s="136"/>
      <c r="CP1127" s="137"/>
    </row>
    <row r="1128" spans="1:94" s="123" customFormat="1" x14ac:dyDescent="0.25">
      <c r="A1128" s="128"/>
      <c r="B1128" s="128"/>
      <c r="C1128" s="79"/>
      <c r="D1128" s="79"/>
      <c r="E1128" s="128"/>
      <c r="F1128" s="129"/>
      <c r="G1128" s="128"/>
      <c r="H1128" s="129"/>
      <c r="I1128" s="127"/>
      <c r="J1128" s="127"/>
      <c r="K1128" s="128"/>
      <c r="L1128" s="152"/>
      <c r="M1128" s="153"/>
      <c r="N1128" s="131"/>
      <c r="O1128" s="80"/>
      <c r="P1128" s="131"/>
      <c r="Q1128" s="130"/>
      <c r="R1128" s="130"/>
      <c r="S1128" s="130"/>
      <c r="T1128" s="130"/>
      <c r="U1128" s="130"/>
      <c r="V1128" s="131"/>
      <c r="W1128" s="127"/>
      <c r="X1128" s="127"/>
      <c r="Y1128" s="127"/>
      <c r="Z1128" s="127"/>
      <c r="AA1128" s="127"/>
      <c r="AB1128" s="127"/>
      <c r="AC1128" s="127"/>
      <c r="AD1128" s="127"/>
      <c r="AE1128" s="126"/>
      <c r="AF1128" s="10"/>
      <c r="AG1128" s="124"/>
      <c r="AH1128" s="124"/>
      <c r="AI1128" s="124"/>
      <c r="AJ1128" s="124"/>
      <c r="AO1128" s="124"/>
      <c r="BR1128" s="124"/>
      <c r="BS1128" s="125"/>
      <c r="BT1128" s="125"/>
      <c r="BX1128" s="124"/>
      <c r="BY1128" s="125"/>
      <c r="BZ1128" s="125"/>
      <c r="CO1128" s="136"/>
      <c r="CP1128" s="137"/>
    </row>
    <row r="1129" spans="1:94" s="123" customFormat="1" x14ac:dyDescent="0.25">
      <c r="A1129" s="128"/>
      <c r="B1129" s="128"/>
      <c r="C1129" s="79"/>
      <c r="D1129" s="79"/>
      <c r="E1129" s="128"/>
      <c r="F1129" s="129"/>
      <c r="G1129" s="128"/>
      <c r="H1129" s="129"/>
      <c r="I1129" s="127"/>
      <c r="J1129" s="127"/>
      <c r="K1129" s="128"/>
      <c r="L1129" s="152"/>
      <c r="M1129" s="153"/>
      <c r="N1129" s="131"/>
      <c r="O1129" s="80"/>
      <c r="P1129" s="131"/>
      <c r="Q1129" s="130"/>
      <c r="R1129" s="130"/>
      <c r="S1129" s="130"/>
      <c r="T1129" s="130"/>
      <c r="U1129" s="130"/>
      <c r="V1129" s="131"/>
      <c r="W1129" s="127"/>
      <c r="X1129" s="127"/>
      <c r="Y1129" s="127"/>
      <c r="Z1129" s="127"/>
      <c r="AA1129" s="127"/>
      <c r="AB1129" s="127"/>
      <c r="AC1129" s="127"/>
      <c r="AD1129" s="127"/>
      <c r="AE1129" s="126"/>
      <c r="AF1129" s="10"/>
      <c r="AG1129" s="124"/>
      <c r="AH1129" s="124"/>
      <c r="AI1129" s="124"/>
      <c r="AJ1129" s="124"/>
      <c r="AO1129" s="124"/>
      <c r="BR1129" s="124"/>
      <c r="BS1129" s="125"/>
      <c r="BT1129" s="125"/>
      <c r="BX1129" s="124"/>
      <c r="BY1129" s="125"/>
      <c r="BZ1129" s="125"/>
      <c r="CO1129" s="136"/>
      <c r="CP1129" s="137"/>
    </row>
    <row r="1130" spans="1:94" s="123" customFormat="1" x14ac:dyDescent="0.25">
      <c r="A1130" s="128"/>
      <c r="B1130" s="128"/>
      <c r="C1130" s="79"/>
      <c r="D1130" s="79"/>
      <c r="E1130" s="128"/>
      <c r="F1130" s="129"/>
      <c r="G1130" s="128"/>
      <c r="H1130" s="129"/>
      <c r="I1130" s="127"/>
      <c r="J1130" s="127"/>
      <c r="K1130" s="128"/>
      <c r="L1130" s="152"/>
      <c r="M1130" s="153"/>
      <c r="N1130" s="131"/>
      <c r="O1130" s="80"/>
      <c r="P1130" s="131"/>
      <c r="Q1130" s="130"/>
      <c r="R1130" s="130"/>
      <c r="S1130" s="130"/>
      <c r="T1130" s="130"/>
      <c r="U1130" s="130"/>
      <c r="V1130" s="131"/>
      <c r="W1130" s="127"/>
      <c r="X1130" s="127"/>
      <c r="Y1130" s="127"/>
      <c r="Z1130" s="127"/>
      <c r="AA1130" s="127"/>
      <c r="AB1130" s="127"/>
      <c r="AC1130" s="127"/>
      <c r="AD1130" s="127"/>
      <c r="AE1130" s="126"/>
      <c r="AF1130" s="10"/>
      <c r="AG1130" s="124"/>
      <c r="AH1130" s="124"/>
      <c r="AI1130" s="124"/>
      <c r="AJ1130" s="124"/>
      <c r="AO1130" s="124"/>
      <c r="BR1130" s="124"/>
      <c r="BS1130" s="125"/>
      <c r="BT1130" s="125"/>
      <c r="BX1130" s="124"/>
      <c r="BY1130" s="125"/>
      <c r="BZ1130" s="125"/>
      <c r="CO1130" s="136"/>
      <c r="CP1130" s="137"/>
    </row>
    <row r="1131" spans="1:94" s="123" customFormat="1" x14ac:dyDescent="0.25">
      <c r="A1131" s="128"/>
      <c r="B1131" s="128"/>
      <c r="C1131" s="79"/>
      <c r="D1131" s="79"/>
      <c r="E1131" s="128"/>
      <c r="F1131" s="129"/>
      <c r="G1131" s="128"/>
      <c r="H1131" s="129"/>
      <c r="I1131" s="127"/>
      <c r="J1131" s="127"/>
      <c r="K1131" s="128"/>
      <c r="L1131" s="152"/>
      <c r="M1131" s="153"/>
      <c r="N1131" s="131"/>
      <c r="O1131" s="80"/>
      <c r="P1131" s="131"/>
      <c r="Q1131" s="130"/>
      <c r="R1131" s="130"/>
      <c r="S1131" s="130"/>
      <c r="T1131" s="130"/>
      <c r="U1131" s="130"/>
      <c r="V1131" s="131"/>
      <c r="W1131" s="127"/>
      <c r="X1131" s="127"/>
      <c r="Y1131" s="127"/>
      <c r="Z1131" s="127"/>
      <c r="AA1131" s="127"/>
      <c r="AB1131" s="127"/>
      <c r="AC1131" s="127"/>
      <c r="AD1131" s="127"/>
      <c r="AE1131" s="126"/>
      <c r="AF1131" s="10"/>
      <c r="AG1131" s="124"/>
      <c r="AH1131" s="124"/>
      <c r="AI1131" s="124"/>
      <c r="AJ1131" s="124"/>
      <c r="AO1131" s="124"/>
      <c r="BR1131" s="124"/>
      <c r="BS1131" s="125"/>
      <c r="BT1131" s="125"/>
      <c r="BX1131" s="124"/>
      <c r="BY1131" s="125"/>
      <c r="BZ1131" s="125"/>
      <c r="CO1131" s="136"/>
      <c r="CP1131" s="137"/>
    </row>
    <row r="1132" spans="1:94" s="123" customFormat="1" x14ac:dyDescent="0.25">
      <c r="A1132" s="128"/>
      <c r="B1132" s="128"/>
      <c r="C1132" s="79"/>
      <c r="D1132" s="79"/>
      <c r="E1132" s="128"/>
      <c r="F1132" s="129"/>
      <c r="G1132" s="128"/>
      <c r="H1132" s="129"/>
      <c r="I1132" s="127"/>
      <c r="J1132" s="127"/>
      <c r="K1132" s="128"/>
      <c r="L1132" s="152"/>
      <c r="M1132" s="153"/>
      <c r="N1132" s="131"/>
      <c r="O1132" s="80"/>
      <c r="P1132" s="131"/>
      <c r="Q1132" s="130"/>
      <c r="R1132" s="130"/>
      <c r="S1132" s="130"/>
      <c r="T1132" s="130"/>
      <c r="U1132" s="130"/>
      <c r="V1132" s="131"/>
      <c r="W1132" s="127"/>
      <c r="X1132" s="127"/>
      <c r="Y1132" s="127"/>
      <c r="Z1132" s="127"/>
      <c r="AA1132" s="127"/>
      <c r="AB1132" s="127"/>
      <c r="AC1132" s="127"/>
      <c r="AD1132" s="127"/>
      <c r="AE1132" s="126"/>
      <c r="AF1132" s="10"/>
      <c r="AG1132" s="124"/>
      <c r="AH1132" s="124"/>
      <c r="AI1132" s="124"/>
      <c r="AJ1132" s="124"/>
      <c r="AO1132" s="124"/>
      <c r="BR1132" s="124"/>
      <c r="BS1132" s="125"/>
      <c r="BT1132" s="125"/>
      <c r="BX1132" s="124"/>
      <c r="BY1132" s="125"/>
      <c r="BZ1132" s="125"/>
      <c r="CO1132" s="136"/>
      <c r="CP1132" s="137"/>
    </row>
    <row r="1133" spans="1:94" s="123" customFormat="1" x14ac:dyDescent="0.25">
      <c r="A1133" s="128"/>
      <c r="B1133" s="128"/>
      <c r="C1133" s="79"/>
      <c r="D1133" s="79"/>
      <c r="E1133" s="128"/>
      <c r="F1133" s="129"/>
      <c r="G1133" s="128"/>
      <c r="H1133" s="129"/>
      <c r="I1133" s="127"/>
      <c r="J1133" s="127"/>
      <c r="K1133" s="128"/>
      <c r="L1133" s="152"/>
      <c r="M1133" s="153"/>
      <c r="N1133" s="131"/>
      <c r="O1133" s="80"/>
      <c r="P1133" s="131"/>
      <c r="Q1133" s="130"/>
      <c r="R1133" s="130"/>
      <c r="S1133" s="130"/>
      <c r="T1133" s="130"/>
      <c r="U1133" s="130"/>
      <c r="V1133" s="131"/>
      <c r="W1133" s="127"/>
      <c r="X1133" s="127"/>
      <c r="Y1133" s="127"/>
      <c r="Z1133" s="127"/>
      <c r="AA1133" s="127"/>
      <c r="AB1133" s="127"/>
      <c r="AC1133" s="127"/>
      <c r="AD1133" s="127"/>
      <c r="AE1133" s="126"/>
      <c r="AF1133" s="10"/>
      <c r="AG1133" s="124"/>
      <c r="AH1133" s="124"/>
      <c r="AI1133" s="124"/>
      <c r="AJ1133" s="124"/>
      <c r="AO1133" s="124"/>
      <c r="BR1133" s="124"/>
      <c r="BS1133" s="125"/>
      <c r="BT1133" s="125"/>
      <c r="BX1133" s="124"/>
      <c r="BY1133" s="125"/>
      <c r="BZ1133" s="125"/>
      <c r="CO1133" s="136"/>
      <c r="CP1133" s="137"/>
    </row>
    <row r="1134" spans="1:94" s="123" customFormat="1" x14ac:dyDescent="0.25">
      <c r="A1134" s="128"/>
      <c r="B1134" s="128"/>
      <c r="C1134" s="79"/>
      <c r="D1134" s="79"/>
      <c r="E1134" s="128"/>
      <c r="F1134" s="129"/>
      <c r="G1134" s="128"/>
      <c r="H1134" s="129"/>
      <c r="I1134" s="127"/>
      <c r="J1134" s="127"/>
      <c r="K1134" s="128"/>
      <c r="L1134" s="152"/>
      <c r="M1134" s="153"/>
      <c r="N1134" s="131"/>
      <c r="O1134" s="80"/>
      <c r="P1134" s="131"/>
      <c r="Q1134" s="130"/>
      <c r="R1134" s="130"/>
      <c r="S1134" s="130"/>
      <c r="T1134" s="130"/>
      <c r="U1134" s="130"/>
      <c r="V1134" s="131"/>
      <c r="W1134" s="127"/>
      <c r="X1134" s="127"/>
      <c r="Y1134" s="127"/>
      <c r="Z1134" s="127"/>
      <c r="AA1134" s="127"/>
      <c r="AB1134" s="127"/>
      <c r="AC1134" s="127"/>
      <c r="AD1134" s="127"/>
      <c r="AE1134" s="126"/>
      <c r="AF1134" s="10"/>
      <c r="AG1134" s="124"/>
      <c r="AH1134" s="124"/>
      <c r="AI1134" s="124"/>
      <c r="AJ1134" s="124"/>
      <c r="AO1134" s="124"/>
      <c r="BR1134" s="124"/>
      <c r="BS1134" s="125"/>
      <c r="BT1134" s="125"/>
      <c r="BX1134" s="124"/>
      <c r="BY1134" s="125"/>
      <c r="BZ1134" s="125"/>
      <c r="CO1134" s="136"/>
      <c r="CP1134" s="137"/>
    </row>
    <row r="1135" spans="1:94" s="123" customFormat="1" x14ac:dyDescent="0.25">
      <c r="A1135" s="128"/>
      <c r="B1135" s="128"/>
      <c r="C1135" s="79"/>
      <c r="D1135" s="79"/>
      <c r="E1135" s="128"/>
      <c r="F1135" s="129"/>
      <c r="G1135" s="128"/>
      <c r="H1135" s="129"/>
      <c r="I1135" s="127"/>
      <c r="J1135" s="127"/>
      <c r="K1135" s="128"/>
      <c r="L1135" s="152"/>
      <c r="M1135" s="153"/>
      <c r="N1135" s="131"/>
      <c r="O1135" s="80"/>
      <c r="P1135" s="131"/>
      <c r="Q1135" s="130"/>
      <c r="R1135" s="130"/>
      <c r="S1135" s="130"/>
      <c r="T1135" s="130"/>
      <c r="U1135" s="130"/>
      <c r="V1135" s="131"/>
      <c r="W1135" s="127"/>
      <c r="X1135" s="127"/>
      <c r="Y1135" s="127"/>
      <c r="Z1135" s="127"/>
      <c r="AA1135" s="127"/>
      <c r="AB1135" s="127"/>
      <c r="AC1135" s="127"/>
      <c r="AD1135" s="127"/>
      <c r="AE1135" s="126"/>
      <c r="AF1135" s="10"/>
      <c r="AG1135" s="124"/>
      <c r="AH1135" s="124"/>
      <c r="AI1135" s="124"/>
      <c r="AJ1135" s="124"/>
      <c r="AO1135" s="124"/>
      <c r="BR1135" s="124"/>
      <c r="BS1135" s="125"/>
      <c r="BT1135" s="125"/>
      <c r="BX1135" s="124"/>
      <c r="BY1135" s="125"/>
      <c r="BZ1135" s="125"/>
      <c r="CO1135" s="136"/>
      <c r="CP1135" s="137"/>
    </row>
    <row r="1136" spans="1:94" s="123" customFormat="1" x14ac:dyDescent="0.25">
      <c r="A1136" s="128"/>
      <c r="B1136" s="128"/>
      <c r="C1136" s="79"/>
      <c r="D1136" s="79"/>
      <c r="E1136" s="128"/>
      <c r="F1136" s="129"/>
      <c r="G1136" s="128"/>
      <c r="H1136" s="129"/>
      <c r="I1136" s="127"/>
      <c r="J1136" s="127"/>
      <c r="K1136" s="128"/>
      <c r="L1136" s="152"/>
      <c r="M1136" s="153"/>
      <c r="N1136" s="131"/>
      <c r="O1136" s="80"/>
      <c r="P1136" s="131"/>
      <c r="Q1136" s="130"/>
      <c r="R1136" s="130"/>
      <c r="S1136" s="130"/>
      <c r="T1136" s="130"/>
      <c r="U1136" s="130"/>
      <c r="V1136" s="131"/>
      <c r="W1136" s="127"/>
      <c r="X1136" s="127"/>
      <c r="Y1136" s="127"/>
      <c r="Z1136" s="127"/>
      <c r="AA1136" s="127"/>
      <c r="AB1136" s="127"/>
      <c r="AC1136" s="127"/>
      <c r="AD1136" s="127"/>
      <c r="AE1136" s="126"/>
      <c r="AF1136" s="10"/>
      <c r="AG1136" s="124"/>
      <c r="AH1136" s="124"/>
      <c r="AI1136" s="124"/>
      <c r="AJ1136" s="124"/>
      <c r="AO1136" s="124"/>
      <c r="BR1136" s="124"/>
      <c r="BS1136" s="125"/>
      <c r="BT1136" s="125"/>
      <c r="BX1136" s="124"/>
      <c r="BY1136" s="125"/>
      <c r="BZ1136" s="125"/>
      <c r="CO1136" s="136"/>
      <c r="CP1136" s="137"/>
    </row>
    <row r="1137" spans="1:94" s="123" customFormat="1" x14ac:dyDescent="0.25">
      <c r="A1137" s="128"/>
      <c r="B1137" s="128"/>
      <c r="C1137" s="79"/>
      <c r="D1137" s="79"/>
      <c r="E1137" s="128"/>
      <c r="F1137" s="129"/>
      <c r="G1137" s="128"/>
      <c r="H1137" s="129"/>
      <c r="I1137" s="127"/>
      <c r="J1137" s="127"/>
      <c r="K1137" s="128"/>
      <c r="L1137" s="152"/>
      <c r="M1137" s="153"/>
      <c r="N1137" s="131"/>
      <c r="O1137" s="80"/>
      <c r="P1137" s="131"/>
      <c r="Q1137" s="130"/>
      <c r="R1137" s="130"/>
      <c r="S1137" s="130"/>
      <c r="T1137" s="130"/>
      <c r="U1137" s="130"/>
      <c r="V1137" s="131"/>
      <c r="W1137" s="127"/>
      <c r="X1137" s="127"/>
      <c r="Y1137" s="127"/>
      <c r="Z1137" s="127"/>
      <c r="AA1137" s="127"/>
      <c r="AB1137" s="127"/>
      <c r="AC1137" s="127"/>
      <c r="AD1137" s="127"/>
      <c r="AE1137" s="126"/>
      <c r="AF1137" s="10"/>
      <c r="AG1137" s="124"/>
      <c r="AH1137" s="124"/>
      <c r="AI1137" s="124"/>
      <c r="AJ1137" s="124"/>
      <c r="AO1137" s="124"/>
      <c r="BR1137" s="124"/>
      <c r="BS1137" s="125"/>
      <c r="BT1137" s="125"/>
      <c r="BX1137" s="124"/>
      <c r="BY1137" s="125"/>
      <c r="BZ1137" s="125"/>
      <c r="CO1137" s="136"/>
      <c r="CP1137" s="137"/>
    </row>
    <row r="1138" spans="1:94" s="123" customFormat="1" x14ac:dyDescent="0.25">
      <c r="A1138" s="128"/>
      <c r="B1138" s="128"/>
      <c r="C1138" s="79"/>
      <c r="D1138" s="79"/>
      <c r="E1138" s="128"/>
      <c r="F1138" s="129"/>
      <c r="G1138" s="128"/>
      <c r="H1138" s="129"/>
      <c r="I1138" s="127"/>
      <c r="J1138" s="127"/>
      <c r="K1138" s="128"/>
      <c r="L1138" s="152"/>
      <c r="M1138" s="153"/>
      <c r="N1138" s="131"/>
      <c r="O1138" s="80"/>
      <c r="P1138" s="131"/>
      <c r="Q1138" s="130"/>
      <c r="R1138" s="130"/>
      <c r="S1138" s="130"/>
      <c r="T1138" s="130"/>
      <c r="U1138" s="130"/>
      <c r="V1138" s="131"/>
      <c r="W1138" s="127"/>
      <c r="X1138" s="127"/>
      <c r="Y1138" s="127"/>
      <c r="Z1138" s="127"/>
      <c r="AA1138" s="127"/>
      <c r="AB1138" s="127"/>
      <c r="AC1138" s="127"/>
      <c r="AD1138" s="127"/>
      <c r="AE1138" s="126"/>
      <c r="AF1138" s="10"/>
      <c r="AG1138" s="124"/>
      <c r="AH1138" s="124"/>
      <c r="AI1138" s="124"/>
      <c r="AJ1138" s="124"/>
      <c r="AO1138" s="124"/>
      <c r="BR1138" s="124"/>
      <c r="BS1138" s="125"/>
      <c r="BT1138" s="125"/>
      <c r="BX1138" s="124"/>
      <c r="BY1138" s="125"/>
      <c r="BZ1138" s="125"/>
      <c r="CO1138" s="136"/>
      <c r="CP1138" s="137"/>
    </row>
    <row r="1139" spans="1:94" s="123" customFormat="1" x14ac:dyDescent="0.25">
      <c r="A1139" s="128"/>
      <c r="B1139" s="128"/>
      <c r="C1139" s="79"/>
      <c r="D1139" s="79"/>
      <c r="E1139" s="128"/>
      <c r="F1139" s="129"/>
      <c r="G1139" s="128"/>
      <c r="H1139" s="129"/>
      <c r="I1139" s="127"/>
      <c r="J1139" s="127"/>
      <c r="K1139" s="128"/>
      <c r="L1139" s="152"/>
      <c r="M1139" s="153"/>
      <c r="N1139" s="131"/>
      <c r="O1139" s="80"/>
      <c r="P1139" s="131"/>
      <c r="Q1139" s="130"/>
      <c r="R1139" s="130"/>
      <c r="S1139" s="130"/>
      <c r="T1139" s="130"/>
      <c r="U1139" s="130"/>
      <c r="V1139" s="131"/>
      <c r="W1139" s="127"/>
      <c r="X1139" s="127"/>
      <c r="Y1139" s="127"/>
      <c r="Z1139" s="127"/>
      <c r="AA1139" s="127"/>
      <c r="AB1139" s="127"/>
      <c r="AC1139" s="127"/>
      <c r="AD1139" s="127"/>
      <c r="AE1139" s="126"/>
      <c r="AF1139" s="10"/>
      <c r="AG1139" s="124"/>
      <c r="AH1139" s="124"/>
      <c r="AI1139" s="124"/>
      <c r="AJ1139" s="124"/>
      <c r="AO1139" s="124"/>
      <c r="BR1139" s="124"/>
      <c r="BS1139" s="125"/>
      <c r="BT1139" s="125"/>
      <c r="BX1139" s="124"/>
      <c r="BY1139" s="125"/>
      <c r="BZ1139" s="125"/>
      <c r="CO1139" s="136"/>
      <c r="CP1139" s="137"/>
    </row>
    <row r="1140" spans="1:94" s="123" customFormat="1" x14ac:dyDescent="0.25">
      <c r="A1140" s="128"/>
      <c r="B1140" s="128"/>
      <c r="C1140" s="79"/>
      <c r="D1140" s="79"/>
      <c r="E1140" s="128"/>
      <c r="F1140" s="129"/>
      <c r="G1140" s="128"/>
      <c r="H1140" s="129"/>
      <c r="I1140" s="127"/>
      <c r="J1140" s="127"/>
      <c r="K1140" s="128"/>
      <c r="L1140" s="152"/>
      <c r="M1140" s="153"/>
      <c r="N1140" s="131"/>
      <c r="O1140" s="80"/>
      <c r="P1140" s="131"/>
      <c r="Q1140" s="130"/>
      <c r="R1140" s="130"/>
      <c r="S1140" s="130"/>
      <c r="T1140" s="130"/>
      <c r="U1140" s="130"/>
      <c r="V1140" s="131"/>
      <c r="W1140" s="127"/>
      <c r="X1140" s="127"/>
      <c r="Y1140" s="127"/>
      <c r="Z1140" s="127"/>
      <c r="AA1140" s="127"/>
      <c r="AB1140" s="127"/>
      <c r="AC1140" s="127"/>
      <c r="AD1140" s="127"/>
      <c r="AE1140" s="126"/>
      <c r="AF1140" s="10"/>
      <c r="AG1140" s="124"/>
      <c r="AH1140" s="124"/>
      <c r="AI1140" s="124"/>
      <c r="AJ1140" s="124"/>
      <c r="AO1140" s="124"/>
      <c r="BR1140" s="124"/>
      <c r="BS1140" s="125"/>
      <c r="BT1140" s="125"/>
      <c r="BX1140" s="124"/>
      <c r="BY1140" s="125"/>
      <c r="BZ1140" s="125"/>
      <c r="CO1140" s="136"/>
      <c r="CP1140" s="137"/>
    </row>
    <row r="1141" spans="1:94" s="123" customFormat="1" x14ac:dyDescent="0.25">
      <c r="A1141" s="128"/>
      <c r="B1141" s="128"/>
      <c r="C1141" s="79"/>
      <c r="D1141" s="79"/>
      <c r="E1141" s="128"/>
      <c r="F1141" s="129"/>
      <c r="G1141" s="128"/>
      <c r="H1141" s="129"/>
      <c r="I1141" s="127"/>
      <c r="J1141" s="127"/>
      <c r="K1141" s="128"/>
      <c r="L1141" s="152"/>
      <c r="M1141" s="153"/>
      <c r="N1141" s="131"/>
      <c r="O1141" s="80"/>
      <c r="P1141" s="131"/>
      <c r="Q1141" s="130"/>
      <c r="R1141" s="130"/>
      <c r="S1141" s="130"/>
      <c r="T1141" s="130"/>
      <c r="U1141" s="130"/>
      <c r="V1141" s="131"/>
      <c r="W1141" s="127"/>
      <c r="X1141" s="127"/>
      <c r="Y1141" s="127"/>
      <c r="Z1141" s="127"/>
      <c r="AA1141" s="127"/>
      <c r="AB1141" s="127"/>
      <c r="AC1141" s="127"/>
      <c r="AD1141" s="127"/>
      <c r="AE1141" s="126"/>
      <c r="AF1141" s="10"/>
      <c r="AG1141" s="124"/>
      <c r="AH1141" s="124"/>
      <c r="AI1141" s="124"/>
      <c r="AJ1141" s="124"/>
      <c r="AO1141" s="124"/>
      <c r="BR1141" s="124"/>
      <c r="BS1141" s="125"/>
      <c r="BT1141" s="125"/>
      <c r="BX1141" s="124"/>
      <c r="BY1141" s="125"/>
      <c r="BZ1141" s="125"/>
      <c r="CO1141" s="136"/>
      <c r="CP1141" s="137"/>
    </row>
    <row r="1142" spans="1:94" s="123" customFormat="1" x14ac:dyDescent="0.25">
      <c r="A1142" s="128"/>
      <c r="B1142" s="128"/>
      <c r="C1142" s="79"/>
      <c r="D1142" s="79"/>
      <c r="E1142" s="128"/>
      <c r="F1142" s="129"/>
      <c r="G1142" s="128"/>
      <c r="H1142" s="129"/>
      <c r="I1142" s="127"/>
      <c r="J1142" s="127"/>
      <c r="K1142" s="128"/>
      <c r="L1142" s="152"/>
      <c r="M1142" s="153"/>
      <c r="N1142" s="131"/>
      <c r="O1142" s="80"/>
      <c r="P1142" s="131"/>
      <c r="Q1142" s="130"/>
      <c r="R1142" s="130"/>
      <c r="S1142" s="130"/>
      <c r="T1142" s="130"/>
      <c r="U1142" s="130"/>
      <c r="V1142" s="131"/>
      <c r="W1142" s="127"/>
      <c r="X1142" s="127"/>
      <c r="Y1142" s="127"/>
      <c r="Z1142" s="127"/>
      <c r="AA1142" s="127"/>
      <c r="AB1142" s="127"/>
      <c r="AC1142" s="127"/>
      <c r="AD1142" s="127"/>
      <c r="AE1142" s="126"/>
      <c r="AF1142" s="10"/>
      <c r="AG1142" s="124"/>
      <c r="AH1142" s="124"/>
      <c r="AI1142" s="124"/>
      <c r="AJ1142" s="124"/>
      <c r="AO1142" s="124"/>
      <c r="BR1142" s="124"/>
      <c r="BS1142" s="125"/>
      <c r="BT1142" s="125"/>
      <c r="BX1142" s="124"/>
      <c r="BY1142" s="125"/>
      <c r="BZ1142" s="125"/>
      <c r="CO1142" s="136"/>
      <c r="CP1142" s="137"/>
    </row>
    <row r="1143" spans="1:94" s="123" customFormat="1" x14ac:dyDescent="0.25">
      <c r="A1143" s="128"/>
      <c r="B1143" s="128"/>
      <c r="C1143" s="79"/>
      <c r="D1143" s="79"/>
      <c r="E1143" s="128"/>
      <c r="F1143" s="129"/>
      <c r="G1143" s="128"/>
      <c r="H1143" s="129"/>
      <c r="I1143" s="127"/>
      <c r="J1143" s="127"/>
      <c r="K1143" s="128"/>
      <c r="L1143" s="152"/>
      <c r="M1143" s="153"/>
      <c r="N1143" s="131"/>
      <c r="O1143" s="80"/>
      <c r="P1143" s="131"/>
      <c r="Q1143" s="130"/>
      <c r="R1143" s="130"/>
      <c r="S1143" s="130"/>
      <c r="T1143" s="130"/>
      <c r="U1143" s="130"/>
      <c r="V1143" s="131"/>
      <c r="W1143" s="127"/>
      <c r="X1143" s="127"/>
      <c r="Y1143" s="127"/>
      <c r="Z1143" s="127"/>
      <c r="AA1143" s="127"/>
      <c r="AB1143" s="127"/>
      <c r="AC1143" s="127"/>
      <c r="AD1143" s="127"/>
      <c r="AE1143" s="126"/>
      <c r="AF1143" s="10"/>
      <c r="AG1143" s="124"/>
      <c r="AH1143" s="124"/>
      <c r="AI1143" s="124"/>
      <c r="AJ1143" s="124"/>
      <c r="AO1143" s="124"/>
      <c r="BR1143" s="124"/>
      <c r="BS1143" s="125"/>
      <c r="BT1143" s="125"/>
      <c r="BX1143" s="124"/>
      <c r="BY1143" s="125"/>
      <c r="BZ1143" s="125"/>
      <c r="CO1143" s="136"/>
      <c r="CP1143" s="137"/>
    </row>
    <row r="1144" spans="1:94" s="123" customFormat="1" x14ac:dyDescent="0.25">
      <c r="A1144" s="128"/>
      <c r="B1144" s="128"/>
      <c r="C1144" s="79"/>
      <c r="D1144" s="79"/>
      <c r="E1144" s="128"/>
      <c r="F1144" s="129"/>
      <c r="G1144" s="128"/>
      <c r="H1144" s="129"/>
      <c r="I1144" s="127"/>
      <c r="J1144" s="127"/>
      <c r="K1144" s="128"/>
      <c r="L1144" s="152"/>
      <c r="M1144" s="153"/>
      <c r="N1144" s="131"/>
      <c r="O1144" s="80"/>
      <c r="P1144" s="131"/>
      <c r="Q1144" s="130"/>
      <c r="R1144" s="130"/>
      <c r="S1144" s="130"/>
      <c r="T1144" s="130"/>
      <c r="U1144" s="130"/>
      <c r="V1144" s="131"/>
      <c r="W1144" s="127"/>
      <c r="X1144" s="127"/>
      <c r="Y1144" s="127"/>
      <c r="Z1144" s="127"/>
      <c r="AA1144" s="127"/>
      <c r="AB1144" s="127"/>
      <c r="AC1144" s="127"/>
      <c r="AD1144" s="127"/>
      <c r="AE1144" s="126"/>
      <c r="AF1144" s="10"/>
      <c r="AG1144" s="124"/>
      <c r="AH1144" s="124"/>
      <c r="AI1144" s="124"/>
      <c r="AJ1144" s="124"/>
      <c r="AO1144" s="124"/>
      <c r="BR1144" s="124"/>
      <c r="BS1144" s="125"/>
      <c r="BT1144" s="125"/>
      <c r="BX1144" s="124"/>
      <c r="BY1144" s="125"/>
      <c r="BZ1144" s="125"/>
      <c r="CO1144" s="136"/>
      <c r="CP1144" s="137"/>
    </row>
    <row r="1145" spans="1:94" s="123" customFormat="1" x14ac:dyDescent="0.25">
      <c r="A1145" s="128"/>
      <c r="B1145" s="128"/>
      <c r="C1145" s="79"/>
      <c r="D1145" s="79"/>
      <c r="E1145" s="128"/>
      <c r="F1145" s="129"/>
      <c r="G1145" s="128"/>
      <c r="H1145" s="129"/>
      <c r="I1145" s="127"/>
      <c r="J1145" s="127"/>
      <c r="K1145" s="128"/>
      <c r="L1145" s="152"/>
      <c r="M1145" s="153"/>
      <c r="N1145" s="131"/>
      <c r="O1145" s="80"/>
      <c r="P1145" s="131"/>
      <c r="Q1145" s="130"/>
      <c r="R1145" s="130"/>
      <c r="S1145" s="130"/>
      <c r="T1145" s="130"/>
      <c r="U1145" s="130"/>
      <c r="V1145" s="131"/>
      <c r="W1145" s="127"/>
      <c r="X1145" s="127"/>
      <c r="Y1145" s="127"/>
      <c r="Z1145" s="127"/>
      <c r="AA1145" s="127"/>
      <c r="AB1145" s="127"/>
      <c r="AC1145" s="127"/>
      <c r="AD1145" s="127"/>
      <c r="AE1145" s="126"/>
      <c r="AF1145" s="10"/>
      <c r="AG1145" s="124"/>
      <c r="AH1145" s="124"/>
      <c r="AI1145" s="124"/>
      <c r="AJ1145" s="124"/>
      <c r="AO1145" s="124"/>
      <c r="BR1145" s="124"/>
      <c r="BS1145" s="125"/>
      <c r="BT1145" s="125"/>
      <c r="BX1145" s="124"/>
      <c r="BY1145" s="125"/>
      <c r="BZ1145" s="125"/>
      <c r="CO1145" s="136"/>
      <c r="CP1145" s="137"/>
    </row>
    <row r="1146" spans="1:94" s="123" customFormat="1" x14ac:dyDescent="0.25">
      <c r="A1146" s="128"/>
      <c r="B1146" s="128"/>
      <c r="C1146" s="79"/>
      <c r="D1146" s="79"/>
      <c r="E1146" s="128"/>
      <c r="F1146" s="129"/>
      <c r="G1146" s="128"/>
      <c r="H1146" s="129"/>
      <c r="I1146" s="127"/>
      <c r="J1146" s="127"/>
      <c r="K1146" s="128"/>
      <c r="L1146" s="152"/>
      <c r="M1146" s="153"/>
      <c r="N1146" s="131"/>
      <c r="O1146" s="80"/>
      <c r="P1146" s="131"/>
      <c r="Q1146" s="130"/>
      <c r="R1146" s="130"/>
      <c r="S1146" s="130"/>
      <c r="T1146" s="130"/>
      <c r="U1146" s="130"/>
      <c r="V1146" s="131"/>
      <c r="W1146" s="127"/>
      <c r="X1146" s="127"/>
      <c r="Y1146" s="127"/>
      <c r="Z1146" s="127"/>
      <c r="AA1146" s="127"/>
      <c r="AB1146" s="127"/>
      <c r="AC1146" s="127"/>
      <c r="AD1146" s="127"/>
      <c r="AE1146" s="126"/>
      <c r="AF1146" s="10"/>
      <c r="AG1146" s="124"/>
      <c r="AH1146" s="124"/>
      <c r="AI1146" s="124"/>
      <c r="AJ1146" s="124"/>
      <c r="AO1146" s="124"/>
      <c r="BR1146" s="124"/>
      <c r="BS1146" s="125"/>
      <c r="BT1146" s="125"/>
      <c r="BX1146" s="124"/>
      <c r="BY1146" s="125"/>
      <c r="BZ1146" s="125"/>
      <c r="CO1146" s="136"/>
      <c r="CP1146" s="137"/>
    </row>
    <row r="1147" spans="1:94" s="123" customFormat="1" x14ac:dyDescent="0.25">
      <c r="A1147" s="128"/>
      <c r="B1147" s="128"/>
      <c r="C1147" s="79"/>
      <c r="D1147" s="79"/>
      <c r="E1147" s="128"/>
      <c r="F1147" s="129"/>
      <c r="G1147" s="128"/>
      <c r="H1147" s="129"/>
      <c r="I1147" s="127"/>
      <c r="J1147" s="127"/>
      <c r="K1147" s="128"/>
      <c r="L1147" s="152"/>
      <c r="M1147" s="153"/>
      <c r="N1147" s="131"/>
      <c r="O1147" s="80"/>
      <c r="P1147" s="131"/>
      <c r="Q1147" s="130"/>
      <c r="R1147" s="130"/>
      <c r="S1147" s="130"/>
      <c r="T1147" s="130"/>
      <c r="U1147" s="130"/>
      <c r="V1147" s="131"/>
      <c r="W1147" s="127"/>
      <c r="X1147" s="127"/>
      <c r="Y1147" s="127"/>
      <c r="Z1147" s="127"/>
      <c r="AA1147" s="127"/>
      <c r="AB1147" s="127"/>
      <c r="AC1147" s="127"/>
      <c r="AD1147" s="127"/>
      <c r="AE1147" s="126"/>
      <c r="AF1147" s="10"/>
      <c r="AG1147" s="124"/>
      <c r="AH1147" s="124"/>
      <c r="AI1147" s="124"/>
      <c r="AJ1147" s="124"/>
      <c r="AO1147" s="124"/>
      <c r="BR1147" s="124"/>
      <c r="BS1147" s="125"/>
      <c r="BT1147" s="125"/>
      <c r="BX1147" s="124"/>
      <c r="BY1147" s="125"/>
      <c r="BZ1147" s="125"/>
      <c r="CO1147" s="136"/>
      <c r="CP1147" s="137"/>
    </row>
    <row r="1148" spans="1:94" s="123" customFormat="1" x14ac:dyDescent="0.25">
      <c r="A1148" s="128"/>
      <c r="B1148" s="128"/>
      <c r="C1148" s="79"/>
      <c r="D1148" s="79"/>
      <c r="E1148" s="128"/>
      <c r="F1148" s="129"/>
      <c r="G1148" s="128"/>
      <c r="H1148" s="129"/>
      <c r="I1148" s="127"/>
      <c r="J1148" s="127"/>
      <c r="K1148" s="128"/>
      <c r="L1148" s="152"/>
      <c r="M1148" s="153"/>
      <c r="N1148" s="131"/>
      <c r="O1148" s="80"/>
      <c r="P1148" s="131"/>
      <c r="Q1148" s="130"/>
      <c r="R1148" s="130"/>
      <c r="S1148" s="130"/>
      <c r="T1148" s="130"/>
      <c r="U1148" s="130"/>
      <c r="V1148" s="131"/>
      <c r="W1148" s="127"/>
      <c r="X1148" s="127"/>
      <c r="Y1148" s="127"/>
      <c r="Z1148" s="127"/>
      <c r="AA1148" s="127"/>
      <c r="AB1148" s="127"/>
      <c r="AC1148" s="127"/>
      <c r="AD1148" s="127"/>
      <c r="AE1148" s="126"/>
      <c r="AF1148" s="10"/>
      <c r="AG1148" s="124"/>
      <c r="AH1148" s="124"/>
      <c r="AI1148" s="124"/>
      <c r="AJ1148" s="124"/>
      <c r="AO1148" s="124"/>
      <c r="BR1148" s="124"/>
      <c r="BS1148" s="125"/>
      <c r="BT1148" s="125"/>
      <c r="BX1148" s="124"/>
      <c r="BY1148" s="125"/>
      <c r="BZ1148" s="125"/>
      <c r="CO1148" s="136"/>
      <c r="CP1148" s="137"/>
    </row>
    <row r="1149" spans="1:94" s="123" customFormat="1" x14ac:dyDescent="0.25">
      <c r="A1149" s="128"/>
      <c r="B1149" s="128"/>
      <c r="C1149" s="79"/>
      <c r="D1149" s="79"/>
      <c r="E1149" s="128"/>
      <c r="F1149" s="129"/>
      <c r="G1149" s="128"/>
      <c r="H1149" s="129"/>
      <c r="I1149" s="127"/>
      <c r="J1149" s="127"/>
      <c r="K1149" s="128"/>
      <c r="L1149" s="152"/>
      <c r="M1149" s="153"/>
      <c r="N1149" s="131"/>
      <c r="O1149" s="80"/>
      <c r="P1149" s="131"/>
      <c r="Q1149" s="130"/>
      <c r="R1149" s="130"/>
      <c r="S1149" s="130"/>
      <c r="T1149" s="130"/>
      <c r="U1149" s="130"/>
      <c r="V1149" s="131"/>
      <c r="W1149" s="127"/>
      <c r="X1149" s="127"/>
      <c r="Y1149" s="127"/>
      <c r="Z1149" s="127"/>
      <c r="AA1149" s="127"/>
      <c r="AB1149" s="127"/>
      <c r="AC1149" s="127"/>
      <c r="AD1149" s="127"/>
      <c r="AE1149" s="126"/>
      <c r="AF1149" s="10"/>
      <c r="AG1149" s="124"/>
      <c r="AH1149" s="124"/>
      <c r="AI1149" s="124"/>
      <c r="AJ1149" s="124"/>
      <c r="AO1149" s="124"/>
      <c r="BR1149" s="124"/>
      <c r="BS1149" s="125"/>
      <c r="BT1149" s="125"/>
      <c r="BX1149" s="124"/>
      <c r="BY1149" s="125"/>
      <c r="BZ1149" s="125"/>
      <c r="CO1149" s="136"/>
      <c r="CP1149" s="137"/>
    </row>
    <row r="1150" spans="1:94" s="123" customFormat="1" x14ac:dyDescent="0.25">
      <c r="A1150" s="128"/>
      <c r="B1150" s="128"/>
      <c r="C1150" s="79"/>
      <c r="D1150" s="79"/>
      <c r="E1150" s="128"/>
      <c r="F1150" s="129"/>
      <c r="G1150" s="128"/>
      <c r="H1150" s="129"/>
      <c r="I1150" s="127"/>
      <c r="J1150" s="127"/>
      <c r="K1150" s="128"/>
      <c r="L1150" s="152"/>
      <c r="M1150" s="153"/>
      <c r="N1150" s="131"/>
      <c r="O1150" s="80"/>
      <c r="P1150" s="131"/>
      <c r="Q1150" s="130"/>
      <c r="R1150" s="130"/>
      <c r="S1150" s="130"/>
      <c r="T1150" s="130"/>
      <c r="U1150" s="130"/>
      <c r="V1150" s="131"/>
      <c r="W1150" s="127"/>
      <c r="X1150" s="127"/>
      <c r="Y1150" s="127"/>
      <c r="Z1150" s="127"/>
      <c r="AA1150" s="127"/>
      <c r="AB1150" s="127"/>
      <c r="AC1150" s="127"/>
      <c r="AD1150" s="127"/>
      <c r="AE1150" s="126"/>
      <c r="AF1150" s="10"/>
      <c r="AG1150" s="124"/>
      <c r="AH1150" s="124"/>
      <c r="AI1150" s="124"/>
      <c r="AJ1150" s="124"/>
      <c r="AO1150" s="124"/>
      <c r="BR1150" s="124"/>
      <c r="BS1150" s="125"/>
      <c r="BT1150" s="125"/>
      <c r="BX1150" s="124"/>
      <c r="BY1150" s="125"/>
      <c r="BZ1150" s="125"/>
      <c r="CO1150" s="136"/>
      <c r="CP1150" s="137"/>
    </row>
    <row r="1151" spans="1:94" s="123" customFormat="1" x14ac:dyDescent="0.25">
      <c r="A1151" s="128"/>
      <c r="B1151" s="128"/>
      <c r="C1151" s="79"/>
      <c r="D1151" s="79"/>
      <c r="E1151" s="128"/>
      <c r="F1151" s="129"/>
      <c r="G1151" s="128"/>
      <c r="H1151" s="129"/>
      <c r="I1151" s="127"/>
      <c r="J1151" s="127"/>
      <c r="K1151" s="128"/>
      <c r="L1151" s="152"/>
      <c r="M1151" s="153"/>
      <c r="N1151" s="131"/>
      <c r="O1151" s="80"/>
      <c r="P1151" s="131"/>
      <c r="Q1151" s="130"/>
      <c r="R1151" s="130"/>
      <c r="S1151" s="130"/>
      <c r="T1151" s="130"/>
      <c r="U1151" s="130"/>
      <c r="V1151" s="131"/>
      <c r="W1151" s="127"/>
      <c r="X1151" s="127"/>
      <c r="Y1151" s="127"/>
      <c r="Z1151" s="127"/>
      <c r="AA1151" s="127"/>
      <c r="AB1151" s="127"/>
      <c r="AC1151" s="127"/>
      <c r="AD1151" s="127"/>
      <c r="AE1151" s="126"/>
      <c r="AF1151" s="10"/>
      <c r="AG1151" s="124"/>
      <c r="AH1151" s="124"/>
      <c r="AI1151" s="124"/>
      <c r="AJ1151" s="124"/>
      <c r="AO1151" s="124"/>
      <c r="BR1151" s="124"/>
      <c r="BS1151" s="125"/>
      <c r="BT1151" s="125"/>
      <c r="BX1151" s="124"/>
      <c r="BY1151" s="125"/>
      <c r="BZ1151" s="125"/>
      <c r="CO1151" s="136"/>
      <c r="CP1151" s="137"/>
    </row>
    <row r="1152" spans="1:94" s="123" customFormat="1" x14ac:dyDescent="0.25">
      <c r="A1152" s="128"/>
      <c r="B1152" s="128"/>
      <c r="C1152" s="79"/>
      <c r="D1152" s="79"/>
      <c r="E1152" s="128"/>
      <c r="F1152" s="129"/>
      <c r="G1152" s="128"/>
      <c r="H1152" s="129"/>
      <c r="I1152" s="127"/>
      <c r="J1152" s="127"/>
      <c r="K1152" s="128"/>
      <c r="L1152" s="152"/>
      <c r="M1152" s="153"/>
      <c r="N1152" s="131"/>
      <c r="O1152" s="80"/>
      <c r="P1152" s="131"/>
      <c r="Q1152" s="130"/>
      <c r="R1152" s="130"/>
      <c r="S1152" s="130"/>
      <c r="T1152" s="130"/>
      <c r="U1152" s="130"/>
      <c r="V1152" s="131"/>
      <c r="W1152" s="127"/>
      <c r="X1152" s="127"/>
      <c r="Y1152" s="127"/>
      <c r="Z1152" s="127"/>
      <c r="AA1152" s="127"/>
      <c r="AB1152" s="127"/>
      <c r="AC1152" s="127"/>
      <c r="AD1152" s="127"/>
      <c r="AE1152" s="126"/>
      <c r="AF1152" s="10"/>
      <c r="AG1152" s="124"/>
      <c r="AH1152" s="124"/>
      <c r="AI1152" s="124"/>
      <c r="AJ1152" s="124"/>
      <c r="AO1152" s="124"/>
      <c r="BR1152" s="124"/>
      <c r="BS1152" s="125"/>
      <c r="BT1152" s="125"/>
      <c r="BX1152" s="124"/>
      <c r="BY1152" s="125"/>
      <c r="BZ1152" s="125"/>
      <c r="CO1152" s="136"/>
      <c r="CP1152" s="137"/>
    </row>
    <row r="1153" spans="1:94" s="123" customFormat="1" x14ac:dyDescent="0.25">
      <c r="A1153" s="128"/>
      <c r="B1153" s="128"/>
      <c r="C1153" s="79"/>
      <c r="D1153" s="79"/>
      <c r="E1153" s="128"/>
      <c r="F1153" s="129"/>
      <c r="G1153" s="128"/>
      <c r="H1153" s="129"/>
      <c r="I1153" s="127"/>
      <c r="J1153" s="127"/>
      <c r="K1153" s="128"/>
      <c r="L1153" s="152"/>
      <c r="M1153" s="153"/>
      <c r="N1153" s="131"/>
      <c r="O1153" s="80"/>
      <c r="P1153" s="131"/>
      <c r="Q1153" s="130"/>
      <c r="R1153" s="130"/>
      <c r="S1153" s="130"/>
      <c r="T1153" s="130"/>
      <c r="U1153" s="130"/>
      <c r="V1153" s="131"/>
      <c r="W1153" s="127"/>
      <c r="X1153" s="127"/>
      <c r="Y1153" s="127"/>
      <c r="Z1153" s="127"/>
      <c r="AA1153" s="127"/>
      <c r="AB1153" s="127"/>
      <c r="AC1153" s="127"/>
      <c r="AD1153" s="127"/>
      <c r="AE1153" s="126"/>
      <c r="AF1153" s="10"/>
      <c r="AG1153" s="124"/>
      <c r="AH1153" s="124"/>
      <c r="AI1153" s="124"/>
      <c r="AJ1153" s="124"/>
      <c r="AO1153" s="124"/>
      <c r="BR1153" s="124"/>
      <c r="BS1153" s="125"/>
      <c r="BT1153" s="125"/>
      <c r="BX1153" s="124"/>
      <c r="BY1153" s="125"/>
      <c r="BZ1153" s="125"/>
      <c r="CO1153" s="136"/>
      <c r="CP1153" s="137"/>
    </row>
    <row r="1154" spans="1:94" s="123" customFormat="1" x14ac:dyDescent="0.25">
      <c r="A1154" s="128"/>
      <c r="B1154" s="128"/>
      <c r="C1154" s="79"/>
      <c r="D1154" s="79"/>
      <c r="E1154" s="128"/>
      <c r="F1154" s="129"/>
      <c r="G1154" s="128"/>
      <c r="H1154" s="129"/>
      <c r="I1154" s="127"/>
      <c r="J1154" s="127"/>
      <c r="K1154" s="128"/>
      <c r="L1154" s="152"/>
      <c r="M1154" s="153"/>
      <c r="N1154" s="131"/>
      <c r="O1154" s="80"/>
      <c r="P1154" s="131"/>
      <c r="Q1154" s="130"/>
      <c r="R1154" s="130"/>
      <c r="S1154" s="130"/>
      <c r="T1154" s="130"/>
      <c r="U1154" s="130"/>
      <c r="V1154" s="131"/>
      <c r="W1154" s="127"/>
      <c r="X1154" s="127"/>
      <c r="Y1154" s="127"/>
      <c r="Z1154" s="127"/>
      <c r="AA1154" s="127"/>
      <c r="AB1154" s="127"/>
      <c r="AC1154" s="127"/>
      <c r="AD1154" s="127"/>
      <c r="AE1154" s="126"/>
      <c r="AF1154" s="10"/>
      <c r="AG1154" s="124"/>
      <c r="AH1154" s="124"/>
      <c r="AI1154" s="124"/>
      <c r="AJ1154" s="124"/>
      <c r="AO1154" s="124"/>
      <c r="BR1154" s="124"/>
      <c r="BS1154" s="125"/>
      <c r="BT1154" s="125"/>
      <c r="BX1154" s="124"/>
      <c r="BY1154" s="125"/>
      <c r="BZ1154" s="125"/>
      <c r="CO1154" s="136"/>
      <c r="CP1154" s="137"/>
    </row>
    <row r="1155" spans="1:94" s="123" customFormat="1" x14ac:dyDescent="0.25">
      <c r="A1155" s="128"/>
      <c r="B1155" s="128"/>
      <c r="C1155" s="79"/>
      <c r="D1155" s="79"/>
      <c r="E1155" s="128"/>
      <c r="F1155" s="129"/>
      <c r="G1155" s="128"/>
      <c r="H1155" s="129"/>
      <c r="I1155" s="127"/>
      <c r="J1155" s="127"/>
      <c r="K1155" s="128"/>
      <c r="L1155" s="152"/>
      <c r="M1155" s="153"/>
      <c r="N1155" s="131"/>
      <c r="O1155" s="80"/>
      <c r="P1155" s="131"/>
      <c r="Q1155" s="130"/>
      <c r="R1155" s="130"/>
      <c r="S1155" s="130"/>
      <c r="T1155" s="130"/>
      <c r="U1155" s="130"/>
      <c r="V1155" s="131"/>
      <c r="W1155" s="127"/>
      <c r="X1155" s="127"/>
      <c r="Y1155" s="127"/>
      <c r="Z1155" s="127"/>
      <c r="AA1155" s="127"/>
      <c r="AB1155" s="127"/>
      <c r="AC1155" s="127"/>
      <c r="AD1155" s="127"/>
      <c r="AE1155" s="126"/>
      <c r="AF1155" s="10"/>
      <c r="AG1155" s="124"/>
      <c r="AH1155" s="124"/>
      <c r="AI1155" s="124"/>
      <c r="AJ1155" s="124"/>
      <c r="AO1155" s="124"/>
      <c r="BR1155" s="124"/>
      <c r="BS1155" s="125"/>
      <c r="BT1155" s="125"/>
      <c r="BX1155" s="124"/>
      <c r="BY1155" s="125"/>
      <c r="BZ1155" s="125"/>
      <c r="CO1155" s="136"/>
      <c r="CP1155" s="137"/>
    </row>
    <row r="1156" spans="1:94" s="123" customFormat="1" x14ac:dyDescent="0.25">
      <c r="A1156" s="128"/>
      <c r="B1156" s="128"/>
      <c r="C1156" s="79"/>
      <c r="D1156" s="79"/>
      <c r="E1156" s="128"/>
      <c r="F1156" s="129"/>
      <c r="G1156" s="128"/>
      <c r="H1156" s="129"/>
      <c r="I1156" s="127"/>
      <c r="J1156" s="127"/>
      <c r="K1156" s="128"/>
      <c r="L1156" s="152"/>
      <c r="M1156" s="153"/>
      <c r="N1156" s="131"/>
      <c r="O1156" s="80"/>
      <c r="P1156" s="131"/>
      <c r="Q1156" s="130"/>
      <c r="R1156" s="130"/>
      <c r="S1156" s="130"/>
      <c r="T1156" s="130"/>
      <c r="U1156" s="130"/>
      <c r="V1156" s="131"/>
      <c r="W1156" s="127"/>
      <c r="X1156" s="127"/>
      <c r="Y1156" s="127"/>
      <c r="Z1156" s="127"/>
      <c r="AA1156" s="127"/>
      <c r="AB1156" s="127"/>
      <c r="AC1156" s="127"/>
      <c r="AD1156" s="127"/>
      <c r="AE1156" s="126"/>
      <c r="AF1156" s="10"/>
      <c r="AG1156" s="124"/>
      <c r="AH1156" s="124"/>
      <c r="AI1156" s="124"/>
      <c r="AJ1156" s="124"/>
      <c r="AO1156" s="124"/>
      <c r="BR1156" s="124"/>
      <c r="BS1156" s="125"/>
      <c r="BT1156" s="125"/>
      <c r="BX1156" s="124"/>
      <c r="BY1156" s="125"/>
      <c r="BZ1156" s="125"/>
      <c r="CO1156" s="136"/>
      <c r="CP1156" s="137"/>
    </row>
    <row r="1157" spans="1:94" s="123" customFormat="1" x14ac:dyDescent="0.25">
      <c r="A1157" s="128"/>
      <c r="B1157" s="128"/>
      <c r="C1157" s="79"/>
      <c r="D1157" s="79"/>
      <c r="E1157" s="128"/>
      <c r="F1157" s="129"/>
      <c r="G1157" s="128"/>
      <c r="H1157" s="129"/>
      <c r="I1157" s="127"/>
      <c r="J1157" s="127"/>
      <c r="K1157" s="128"/>
      <c r="L1157" s="152"/>
      <c r="M1157" s="153"/>
      <c r="N1157" s="131"/>
      <c r="O1157" s="80"/>
      <c r="P1157" s="131"/>
      <c r="Q1157" s="130"/>
      <c r="R1157" s="130"/>
      <c r="S1157" s="130"/>
      <c r="T1157" s="130"/>
      <c r="U1157" s="130"/>
      <c r="V1157" s="131"/>
      <c r="W1157" s="127"/>
      <c r="X1157" s="127"/>
      <c r="Y1157" s="127"/>
      <c r="Z1157" s="127"/>
      <c r="AA1157" s="127"/>
      <c r="AB1157" s="127"/>
      <c r="AC1157" s="127"/>
      <c r="AD1157" s="127"/>
      <c r="AE1157" s="126"/>
      <c r="AF1157" s="10"/>
      <c r="AG1157" s="124"/>
      <c r="AH1157" s="124"/>
      <c r="AI1157" s="124"/>
      <c r="AJ1157" s="124"/>
      <c r="AO1157" s="124"/>
      <c r="BR1157" s="124"/>
      <c r="BS1157" s="125"/>
      <c r="BT1157" s="125"/>
      <c r="BX1157" s="124"/>
      <c r="BY1157" s="125"/>
      <c r="BZ1157" s="125"/>
      <c r="CO1157" s="136"/>
      <c r="CP1157" s="137"/>
    </row>
    <row r="1158" spans="1:94" s="123" customFormat="1" x14ac:dyDescent="0.25">
      <c r="A1158" s="128"/>
      <c r="B1158" s="128"/>
      <c r="C1158" s="79"/>
      <c r="D1158" s="79"/>
      <c r="E1158" s="128"/>
      <c r="F1158" s="129"/>
      <c r="G1158" s="128"/>
      <c r="H1158" s="129"/>
      <c r="I1158" s="127"/>
      <c r="J1158" s="127"/>
      <c r="K1158" s="128"/>
      <c r="L1158" s="152"/>
      <c r="M1158" s="153"/>
      <c r="N1158" s="131"/>
      <c r="O1158" s="80"/>
      <c r="P1158" s="131"/>
      <c r="Q1158" s="130"/>
      <c r="R1158" s="130"/>
      <c r="S1158" s="130"/>
      <c r="T1158" s="130"/>
      <c r="U1158" s="130"/>
      <c r="V1158" s="131"/>
      <c r="W1158" s="127"/>
      <c r="X1158" s="127"/>
      <c r="Y1158" s="127"/>
      <c r="Z1158" s="127"/>
      <c r="AA1158" s="127"/>
      <c r="AB1158" s="127"/>
      <c r="AC1158" s="127"/>
      <c r="AD1158" s="127"/>
      <c r="AE1158" s="126"/>
      <c r="AF1158" s="10"/>
      <c r="AG1158" s="124"/>
      <c r="AH1158" s="124"/>
      <c r="AI1158" s="124"/>
      <c r="AJ1158" s="124"/>
      <c r="AO1158" s="124"/>
      <c r="BR1158" s="124"/>
      <c r="BS1158" s="125"/>
      <c r="BT1158" s="125"/>
      <c r="BX1158" s="124"/>
      <c r="BY1158" s="125"/>
      <c r="BZ1158" s="125"/>
      <c r="CO1158" s="136"/>
      <c r="CP1158" s="137"/>
    </row>
    <row r="1159" spans="1:94" s="123" customFormat="1" x14ac:dyDescent="0.25">
      <c r="A1159" s="128"/>
      <c r="B1159" s="128"/>
      <c r="C1159" s="79"/>
      <c r="D1159" s="79"/>
      <c r="E1159" s="128"/>
      <c r="F1159" s="129"/>
      <c r="G1159" s="128"/>
      <c r="H1159" s="129"/>
      <c r="I1159" s="127"/>
      <c r="J1159" s="127"/>
      <c r="K1159" s="128"/>
      <c r="L1159" s="152"/>
      <c r="M1159" s="153"/>
      <c r="N1159" s="131"/>
      <c r="O1159" s="80"/>
      <c r="P1159" s="131"/>
      <c r="Q1159" s="130"/>
      <c r="R1159" s="130"/>
      <c r="S1159" s="130"/>
      <c r="T1159" s="130"/>
      <c r="U1159" s="130"/>
      <c r="V1159" s="131"/>
      <c r="W1159" s="127"/>
      <c r="X1159" s="127"/>
      <c r="Y1159" s="127"/>
      <c r="Z1159" s="127"/>
      <c r="AA1159" s="127"/>
      <c r="AB1159" s="127"/>
      <c r="AC1159" s="127"/>
      <c r="AD1159" s="127"/>
      <c r="AE1159" s="126"/>
      <c r="AF1159" s="10"/>
      <c r="AG1159" s="124"/>
      <c r="AH1159" s="124"/>
      <c r="AI1159" s="124"/>
      <c r="AJ1159" s="124"/>
      <c r="AO1159" s="124"/>
      <c r="BR1159" s="124"/>
      <c r="BS1159" s="125"/>
      <c r="BT1159" s="125"/>
      <c r="BX1159" s="124"/>
      <c r="BY1159" s="125"/>
      <c r="BZ1159" s="125"/>
      <c r="CO1159" s="136"/>
      <c r="CP1159" s="137"/>
    </row>
    <row r="1160" spans="1:94" s="123" customFormat="1" x14ac:dyDescent="0.25">
      <c r="A1160" s="128"/>
      <c r="B1160" s="128"/>
      <c r="C1160" s="79"/>
      <c r="D1160" s="79"/>
      <c r="E1160" s="128"/>
      <c r="F1160" s="129"/>
      <c r="G1160" s="128"/>
      <c r="H1160" s="129"/>
      <c r="I1160" s="127"/>
      <c r="J1160" s="127"/>
      <c r="K1160" s="128"/>
      <c r="L1160" s="152"/>
      <c r="M1160" s="153"/>
      <c r="N1160" s="131"/>
      <c r="O1160" s="80"/>
      <c r="P1160" s="131"/>
      <c r="Q1160" s="130"/>
      <c r="R1160" s="130"/>
      <c r="S1160" s="130"/>
      <c r="T1160" s="130"/>
      <c r="U1160" s="130"/>
      <c r="V1160" s="131"/>
      <c r="W1160" s="127"/>
      <c r="X1160" s="127"/>
      <c r="Y1160" s="127"/>
      <c r="Z1160" s="127"/>
      <c r="AA1160" s="127"/>
      <c r="AB1160" s="127"/>
      <c r="AC1160" s="127"/>
      <c r="AD1160" s="127"/>
      <c r="AE1160" s="126"/>
      <c r="AF1160" s="10"/>
      <c r="AG1160" s="124"/>
      <c r="AH1160" s="124"/>
      <c r="AI1160" s="124"/>
      <c r="AJ1160" s="124"/>
      <c r="AO1160" s="124"/>
      <c r="BR1160" s="124"/>
      <c r="BS1160" s="125"/>
      <c r="BT1160" s="125"/>
      <c r="BX1160" s="124"/>
      <c r="BY1160" s="125"/>
      <c r="BZ1160" s="125"/>
      <c r="CO1160" s="136"/>
      <c r="CP1160" s="137"/>
    </row>
    <row r="1161" spans="1:94" s="123" customFormat="1" x14ac:dyDescent="0.25">
      <c r="A1161" s="128"/>
      <c r="B1161" s="128"/>
      <c r="C1161" s="79"/>
      <c r="D1161" s="79"/>
      <c r="E1161" s="128"/>
      <c r="F1161" s="129"/>
      <c r="G1161" s="128"/>
      <c r="H1161" s="129"/>
      <c r="I1161" s="127"/>
      <c r="J1161" s="127"/>
      <c r="K1161" s="128"/>
      <c r="L1161" s="152"/>
      <c r="M1161" s="153"/>
      <c r="N1161" s="131"/>
      <c r="O1161" s="80"/>
      <c r="P1161" s="131"/>
      <c r="Q1161" s="130"/>
      <c r="R1161" s="130"/>
      <c r="S1161" s="130"/>
      <c r="T1161" s="130"/>
      <c r="U1161" s="130"/>
      <c r="V1161" s="131"/>
      <c r="W1161" s="127"/>
      <c r="X1161" s="127"/>
      <c r="Y1161" s="127"/>
      <c r="Z1161" s="127"/>
      <c r="AA1161" s="127"/>
      <c r="AB1161" s="127"/>
      <c r="AC1161" s="127"/>
      <c r="AD1161" s="127"/>
      <c r="AE1161" s="126"/>
      <c r="AF1161" s="10"/>
      <c r="AG1161" s="124"/>
      <c r="AH1161" s="124"/>
      <c r="AI1161" s="124"/>
      <c r="AJ1161" s="124"/>
      <c r="AO1161" s="124"/>
      <c r="BR1161" s="124"/>
      <c r="BS1161" s="125"/>
      <c r="BT1161" s="125"/>
      <c r="BX1161" s="124"/>
      <c r="BY1161" s="125"/>
      <c r="BZ1161" s="125"/>
      <c r="CO1161" s="136"/>
      <c r="CP1161" s="137"/>
    </row>
    <row r="1162" spans="1:94" s="123" customFormat="1" x14ac:dyDescent="0.25">
      <c r="A1162" s="128"/>
      <c r="B1162" s="128"/>
      <c r="C1162" s="79"/>
      <c r="D1162" s="79"/>
      <c r="E1162" s="128"/>
      <c r="F1162" s="129"/>
      <c r="G1162" s="128"/>
      <c r="H1162" s="129"/>
      <c r="I1162" s="127"/>
      <c r="J1162" s="127"/>
      <c r="K1162" s="128"/>
      <c r="L1162" s="152"/>
      <c r="M1162" s="153"/>
      <c r="N1162" s="131"/>
      <c r="O1162" s="80"/>
      <c r="P1162" s="131"/>
      <c r="Q1162" s="130"/>
      <c r="R1162" s="130"/>
      <c r="S1162" s="130"/>
      <c r="T1162" s="130"/>
      <c r="U1162" s="130"/>
      <c r="V1162" s="131"/>
      <c r="W1162" s="127"/>
      <c r="X1162" s="127"/>
      <c r="Y1162" s="127"/>
      <c r="Z1162" s="127"/>
      <c r="AA1162" s="127"/>
      <c r="AB1162" s="127"/>
      <c r="AC1162" s="127"/>
      <c r="AD1162" s="127"/>
      <c r="AE1162" s="126"/>
      <c r="AF1162" s="10"/>
      <c r="AG1162" s="124"/>
      <c r="AH1162" s="124"/>
      <c r="AI1162" s="124"/>
      <c r="AJ1162" s="124"/>
      <c r="AO1162" s="124"/>
      <c r="BR1162" s="124"/>
      <c r="BS1162" s="125"/>
      <c r="BT1162" s="125"/>
      <c r="BX1162" s="124"/>
      <c r="BY1162" s="125"/>
      <c r="BZ1162" s="125"/>
      <c r="CO1162" s="136"/>
      <c r="CP1162" s="137"/>
    </row>
    <row r="1163" spans="1:94" s="123" customFormat="1" x14ac:dyDescent="0.25">
      <c r="A1163" s="128"/>
      <c r="B1163" s="128"/>
      <c r="C1163" s="79"/>
      <c r="D1163" s="79"/>
      <c r="E1163" s="128"/>
      <c r="F1163" s="129"/>
      <c r="G1163" s="128"/>
      <c r="H1163" s="129"/>
      <c r="I1163" s="127"/>
      <c r="J1163" s="127"/>
      <c r="K1163" s="128"/>
      <c r="L1163" s="152"/>
      <c r="M1163" s="153"/>
      <c r="N1163" s="131"/>
      <c r="O1163" s="80"/>
      <c r="P1163" s="131"/>
      <c r="Q1163" s="130"/>
      <c r="R1163" s="130"/>
      <c r="S1163" s="130"/>
      <c r="T1163" s="130"/>
      <c r="U1163" s="130"/>
      <c r="V1163" s="131"/>
      <c r="W1163" s="127"/>
      <c r="X1163" s="127"/>
      <c r="Y1163" s="127"/>
      <c r="Z1163" s="127"/>
      <c r="AA1163" s="127"/>
      <c r="AB1163" s="127"/>
      <c r="AC1163" s="127"/>
      <c r="AD1163" s="127"/>
      <c r="AE1163" s="126"/>
      <c r="AF1163" s="10"/>
      <c r="AG1163" s="124"/>
      <c r="AH1163" s="124"/>
      <c r="AI1163" s="124"/>
      <c r="AJ1163" s="124"/>
      <c r="AO1163" s="124"/>
      <c r="BR1163" s="124"/>
      <c r="BS1163" s="125"/>
      <c r="BT1163" s="125"/>
      <c r="BX1163" s="124"/>
      <c r="BY1163" s="125"/>
      <c r="BZ1163" s="125"/>
      <c r="CO1163" s="136"/>
      <c r="CP1163" s="137"/>
    </row>
    <row r="1164" spans="1:94" s="123" customFormat="1" x14ac:dyDescent="0.25">
      <c r="A1164" s="128"/>
      <c r="B1164" s="128"/>
      <c r="C1164" s="79"/>
      <c r="D1164" s="79"/>
      <c r="E1164" s="128"/>
      <c r="F1164" s="129"/>
      <c r="G1164" s="128"/>
      <c r="H1164" s="129"/>
      <c r="I1164" s="127"/>
      <c r="J1164" s="127"/>
      <c r="K1164" s="128"/>
      <c r="L1164" s="152"/>
      <c r="M1164" s="153"/>
      <c r="N1164" s="131"/>
      <c r="O1164" s="80"/>
      <c r="P1164" s="131"/>
      <c r="Q1164" s="130"/>
      <c r="R1164" s="130"/>
      <c r="S1164" s="130"/>
      <c r="T1164" s="130"/>
      <c r="U1164" s="130"/>
      <c r="V1164" s="131"/>
      <c r="W1164" s="127"/>
      <c r="X1164" s="127"/>
      <c r="Y1164" s="127"/>
      <c r="Z1164" s="127"/>
      <c r="AA1164" s="127"/>
      <c r="AB1164" s="127"/>
      <c r="AC1164" s="127"/>
      <c r="AD1164" s="127"/>
      <c r="AE1164" s="126"/>
      <c r="AF1164" s="10"/>
      <c r="AG1164" s="124"/>
      <c r="AH1164" s="124"/>
      <c r="AI1164" s="124"/>
      <c r="AJ1164" s="124"/>
      <c r="AO1164" s="124"/>
      <c r="BR1164" s="124"/>
      <c r="BS1164" s="125"/>
      <c r="BT1164" s="125"/>
      <c r="BX1164" s="124"/>
      <c r="BY1164" s="125"/>
      <c r="BZ1164" s="125"/>
      <c r="CO1164" s="136"/>
      <c r="CP1164" s="137"/>
    </row>
    <row r="1165" spans="1:94" s="123" customFormat="1" x14ac:dyDescent="0.25">
      <c r="A1165" s="128"/>
      <c r="B1165" s="128"/>
      <c r="C1165" s="79"/>
      <c r="D1165" s="79"/>
      <c r="E1165" s="128"/>
      <c r="F1165" s="129"/>
      <c r="G1165" s="128"/>
      <c r="H1165" s="129"/>
      <c r="I1165" s="127"/>
      <c r="J1165" s="127"/>
      <c r="K1165" s="128"/>
      <c r="L1165" s="152"/>
      <c r="M1165" s="153"/>
      <c r="N1165" s="131"/>
      <c r="O1165" s="80"/>
      <c r="P1165" s="131"/>
      <c r="Q1165" s="130"/>
      <c r="R1165" s="130"/>
      <c r="S1165" s="130"/>
      <c r="T1165" s="130"/>
      <c r="U1165" s="130"/>
      <c r="V1165" s="131"/>
      <c r="W1165" s="127"/>
      <c r="X1165" s="127"/>
      <c r="Y1165" s="127"/>
      <c r="Z1165" s="127"/>
      <c r="AA1165" s="127"/>
      <c r="AB1165" s="127"/>
      <c r="AC1165" s="127"/>
      <c r="AD1165" s="127"/>
      <c r="AE1165" s="126"/>
      <c r="AF1165" s="10"/>
      <c r="AG1165" s="124"/>
      <c r="AH1165" s="124"/>
      <c r="AI1165" s="124"/>
      <c r="AJ1165" s="124"/>
      <c r="AO1165" s="124"/>
      <c r="BR1165" s="124"/>
      <c r="BS1165" s="125"/>
      <c r="BT1165" s="125"/>
      <c r="BX1165" s="124"/>
      <c r="BY1165" s="125"/>
      <c r="BZ1165" s="125"/>
      <c r="CO1165" s="136"/>
      <c r="CP1165" s="137"/>
    </row>
    <row r="1166" spans="1:94" s="123" customFormat="1" x14ac:dyDescent="0.25">
      <c r="A1166" s="128"/>
      <c r="B1166" s="128"/>
      <c r="C1166" s="79"/>
      <c r="D1166" s="79"/>
      <c r="E1166" s="128"/>
      <c r="F1166" s="129"/>
      <c r="G1166" s="128"/>
      <c r="H1166" s="129"/>
      <c r="I1166" s="127"/>
      <c r="J1166" s="127"/>
      <c r="K1166" s="128"/>
      <c r="L1166" s="152"/>
      <c r="M1166" s="153"/>
      <c r="N1166" s="131"/>
      <c r="O1166" s="80"/>
      <c r="P1166" s="131"/>
      <c r="Q1166" s="130"/>
      <c r="R1166" s="130"/>
      <c r="S1166" s="130"/>
      <c r="T1166" s="130"/>
      <c r="U1166" s="130"/>
      <c r="V1166" s="131"/>
      <c r="W1166" s="127"/>
      <c r="X1166" s="127"/>
      <c r="Y1166" s="127"/>
      <c r="Z1166" s="127"/>
      <c r="AA1166" s="127"/>
      <c r="AB1166" s="127"/>
      <c r="AC1166" s="127"/>
      <c r="AD1166" s="127"/>
      <c r="AE1166" s="126"/>
      <c r="AF1166" s="10"/>
      <c r="AG1166" s="124"/>
      <c r="AH1166" s="124"/>
      <c r="AI1166" s="124"/>
      <c r="AJ1166" s="124"/>
      <c r="AO1166" s="124"/>
      <c r="BR1166" s="124"/>
      <c r="BS1166" s="125"/>
      <c r="BT1166" s="125"/>
      <c r="BX1166" s="124"/>
      <c r="BY1166" s="125"/>
      <c r="BZ1166" s="125"/>
      <c r="CO1166" s="136"/>
      <c r="CP1166" s="137"/>
    </row>
    <row r="1167" spans="1:94" s="123" customFormat="1" x14ac:dyDescent="0.25">
      <c r="A1167" s="128"/>
      <c r="B1167" s="128"/>
      <c r="C1167" s="79"/>
      <c r="D1167" s="79"/>
      <c r="E1167" s="128"/>
      <c r="F1167" s="129"/>
      <c r="G1167" s="128"/>
      <c r="H1167" s="129"/>
      <c r="I1167" s="127"/>
      <c r="J1167" s="127"/>
      <c r="K1167" s="128"/>
      <c r="L1167" s="152"/>
      <c r="M1167" s="153"/>
      <c r="N1167" s="131"/>
      <c r="O1167" s="80"/>
      <c r="P1167" s="131"/>
      <c r="Q1167" s="130"/>
      <c r="R1167" s="130"/>
      <c r="S1167" s="130"/>
      <c r="T1167" s="130"/>
      <c r="U1167" s="130"/>
      <c r="V1167" s="131"/>
      <c r="W1167" s="127"/>
      <c r="X1167" s="127"/>
      <c r="Y1167" s="127"/>
      <c r="Z1167" s="127"/>
      <c r="AA1167" s="127"/>
      <c r="AB1167" s="127"/>
      <c r="AC1167" s="127"/>
      <c r="AD1167" s="127"/>
      <c r="AE1167" s="126"/>
      <c r="AF1167" s="10"/>
      <c r="AG1167" s="124"/>
      <c r="AH1167" s="124"/>
      <c r="AI1167" s="124"/>
      <c r="AJ1167" s="124"/>
      <c r="AO1167" s="124"/>
      <c r="BR1167" s="124"/>
      <c r="BS1167" s="125"/>
      <c r="BT1167" s="125"/>
      <c r="BX1167" s="124"/>
      <c r="BY1167" s="125"/>
      <c r="BZ1167" s="125"/>
      <c r="CO1167" s="136"/>
      <c r="CP1167" s="137"/>
    </row>
    <row r="1168" spans="1:94" s="123" customFormat="1" x14ac:dyDescent="0.25">
      <c r="A1168" s="128"/>
      <c r="B1168" s="128"/>
      <c r="C1168" s="79"/>
      <c r="D1168" s="79"/>
      <c r="E1168" s="128"/>
      <c r="F1168" s="129"/>
      <c r="G1168" s="128"/>
      <c r="H1168" s="129"/>
      <c r="I1168" s="127"/>
      <c r="J1168" s="127"/>
      <c r="K1168" s="128"/>
      <c r="L1168" s="152"/>
      <c r="M1168" s="153"/>
      <c r="N1168" s="131"/>
      <c r="O1168" s="80"/>
      <c r="P1168" s="131"/>
      <c r="Q1168" s="130"/>
      <c r="R1168" s="130"/>
      <c r="S1168" s="130"/>
      <c r="T1168" s="130"/>
      <c r="U1168" s="130"/>
      <c r="V1168" s="131"/>
      <c r="W1168" s="127"/>
      <c r="X1168" s="127"/>
      <c r="Y1168" s="127"/>
      <c r="Z1168" s="127"/>
      <c r="AA1168" s="127"/>
      <c r="AB1168" s="127"/>
      <c r="AC1168" s="127"/>
      <c r="AD1168" s="127"/>
      <c r="AE1168" s="126"/>
      <c r="AF1168" s="10"/>
      <c r="AG1168" s="124"/>
      <c r="AH1168" s="124"/>
      <c r="AI1168" s="124"/>
      <c r="AJ1168" s="124"/>
      <c r="AO1168" s="124"/>
      <c r="BR1168" s="124"/>
      <c r="BS1168" s="125"/>
      <c r="BT1168" s="125"/>
      <c r="BX1168" s="124"/>
      <c r="BY1168" s="125"/>
      <c r="BZ1168" s="125"/>
      <c r="CO1168" s="136"/>
      <c r="CP1168" s="137"/>
    </row>
    <row r="1169" spans="1:94" s="123" customFormat="1" x14ac:dyDescent="0.25">
      <c r="A1169" s="128"/>
      <c r="B1169" s="128"/>
      <c r="C1169" s="79"/>
      <c r="D1169" s="79"/>
      <c r="E1169" s="128"/>
      <c r="F1169" s="129"/>
      <c r="G1169" s="128"/>
      <c r="H1169" s="129"/>
      <c r="I1169" s="127"/>
      <c r="J1169" s="127"/>
      <c r="K1169" s="128"/>
      <c r="L1169" s="152"/>
      <c r="M1169" s="153"/>
      <c r="N1169" s="131"/>
      <c r="O1169" s="80"/>
      <c r="P1169" s="131"/>
      <c r="Q1169" s="130"/>
      <c r="R1169" s="130"/>
      <c r="S1169" s="130"/>
      <c r="T1169" s="130"/>
      <c r="U1169" s="130"/>
      <c r="V1169" s="131"/>
      <c r="W1169" s="127"/>
      <c r="X1169" s="127"/>
      <c r="Y1169" s="127"/>
      <c r="Z1169" s="127"/>
      <c r="AA1169" s="127"/>
      <c r="AB1169" s="127"/>
      <c r="AC1169" s="127"/>
      <c r="AD1169" s="127"/>
      <c r="AE1169" s="126"/>
      <c r="AF1169" s="10"/>
      <c r="AG1169" s="124"/>
      <c r="AH1169" s="124"/>
      <c r="AI1169" s="124"/>
      <c r="AJ1169" s="124"/>
      <c r="AO1169" s="124"/>
      <c r="BR1169" s="124"/>
      <c r="BS1169" s="125"/>
      <c r="BT1169" s="125"/>
      <c r="BX1169" s="124"/>
      <c r="BY1169" s="125"/>
      <c r="BZ1169" s="125"/>
      <c r="CO1169" s="136"/>
      <c r="CP1169" s="137"/>
    </row>
    <row r="1170" spans="1:94" s="123" customFormat="1" x14ac:dyDescent="0.25">
      <c r="A1170" s="128"/>
      <c r="B1170" s="128"/>
      <c r="C1170" s="79"/>
      <c r="D1170" s="79"/>
      <c r="E1170" s="128"/>
      <c r="F1170" s="129"/>
      <c r="G1170" s="128"/>
      <c r="H1170" s="129"/>
      <c r="I1170" s="127"/>
      <c r="J1170" s="127"/>
      <c r="K1170" s="128"/>
      <c r="L1170" s="152"/>
      <c r="M1170" s="153"/>
      <c r="N1170" s="131"/>
      <c r="O1170" s="80"/>
      <c r="P1170" s="131"/>
      <c r="Q1170" s="130"/>
      <c r="R1170" s="130"/>
      <c r="S1170" s="130"/>
      <c r="T1170" s="130"/>
      <c r="U1170" s="130"/>
      <c r="V1170" s="131"/>
      <c r="W1170" s="127"/>
      <c r="X1170" s="127"/>
      <c r="Y1170" s="127"/>
      <c r="Z1170" s="127"/>
      <c r="AA1170" s="127"/>
      <c r="AB1170" s="127"/>
      <c r="AC1170" s="127"/>
      <c r="AD1170" s="127"/>
      <c r="AE1170" s="126"/>
      <c r="AF1170" s="10"/>
      <c r="AG1170" s="124"/>
      <c r="AH1170" s="124"/>
      <c r="AI1170" s="124"/>
      <c r="AJ1170" s="124"/>
      <c r="AO1170" s="124"/>
      <c r="BR1170" s="124"/>
      <c r="BS1170" s="125"/>
      <c r="BT1170" s="125"/>
      <c r="BX1170" s="124"/>
      <c r="BY1170" s="125"/>
      <c r="BZ1170" s="125"/>
      <c r="CO1170" s="136"/>
      <c r="CP1170" s="137"/>
    </row>
    <row r="1171" spans="1:94" s="123" customFormat="1" x14ac:dyDescent="0.25">
      <c r="A1171" s="128"/>
      <c r="B1171" s="128"/>
      <c r="C1171" s="79"/>
      <c r="D1171" s="79"/>
      <c r="E1171" s="128"/>
      <c r="F1171" s="129"/>
      <c r="G1171" s="128"/>
      <c r="H1171" s="129"/>
      <c r="I1171" s="127"/>
      <c r="J1171" s="127"/>
      <c r="K1171" s="128"/>
      <c r="L1171" s="152"/>
      <c r="M1171" s="153"/>
      <c r="N1171" s="131"/>
      <c r="O1171" s="80"/>
      <c r="P1171" s="131"/>
      <c r="Q1171" s="130"/>
      <c r="R1171" s="130"/>
      <c r="S1171" s="130"/>
      <c r="T1171" s="130"/>
      <c r="U1171" s="130"/>
      <c r="V1171" s="131"/>
      <c r="W1171" s="127"/>
      <c r="X1171" s="127"/>
      <c r="Y1171" s="127"/>
      <c r="Z1171" s="127"/>
      <c r="AA1171" s="127"/>
      <c r="AB1171" s="127"/>
      <c r="AC1171" s="127"/>
      <c r="AD1171" s="127"/>
      <c r="AE1171" s="126"/>
      <c r="AF1171" s="10"/>
      <c r="AG1171" s="124"/>
      <c r="AH1171" s="124"/>
      <c r="AI1171" s="124"/>
      <c r="AJ1171" s="124"/>
      <c r="AO1171" s="124"/>
      <c r="BR1171" s="124"/>
      <c r="BS1171" s="125"/>
      <c r="BT1171" s="125"/>
      <c r="BX1171" s="124"/>
      <c r="BY1171" s="125"/>
      <c r="BZ1171" s="125"/>
      <c r="CO1171" s="136"/>
      <c r="CP1171" s="137"/>
    </row>
    <row r="1172" spans="1:94" s="123" customFormat="1" x14ac:dyDescent="0.25">
      <c r="A1172" s="128"/>
      <c r="B1172" s="128"/>
      <c r="C1172" s="79"/>
      <c r="D1172" s="79"/>
      <c r="E1172" s="128"/>
      <c r="F1172" s="129"/>
      <c r="G1172" s="128"/>
      <c r="H1172" s="129"/>
      <c r="I1172" s="127"/>
      <c r="J1172" s="127"/>
      <c r="K1172" s="128"/>
      <c r="L1172" s="152"/>
      <c r="M1172" s="153"/>
      <c r="N1172" s="131"/>
      <c r="O1172" s="80"/>
      <c r="P1172" s="131"/>
      <c r="Q1172" s="130"/>
      <c r="R1172" s="130"/>
      <c r="S1172" s="130"/>
      <c r="T1172" s="130"/>
      <c r="U1172" s="130"/>
      <c r="V1172" s="131"/>
      <c r="W1172" s="127"/>
      <c r="X1172" s="127"/>
      <c r="Y1172" s="127"/>
      <c r="Z1172" s="127"/>
      <c r="AA1172" s="127"/>
      <c r="AB1172" s="127"/>
      <c r="AC1172" s="127"/>
      <c r="AD1172" s="127"/>
      <c r="AE1172" s="126"/>
      <c r="AF1172" s="10"/>
      <c r="AG1172" s="124"/>
      <c r="AH1172" s="124"/>
      <c r="AI1172" s="124"/>
      <c r="AJ1172" s="124"/>
      <c r="AO1172" s="124"/>
      <c r="BR1172" s="124"/>
      <c r="BS1172" s="125"/>
      <c r="BT1172" s="125"/>
      <c r="BX1172" s="124"/>
      <c r="BY1172" s="125"/>
      <c r="BZ1172" s="125"/>
      <c r="CO1172" s="136"/>
      <c r="CP1172" s="137"/>
    </row>
    <row r="1173" spans="1:94" s="123" customFormat="1" x14ac:dyDescent="0.25">
      <c r="A1173" s="128"/>
      <c r="B1173" s="128"/>
      <c r="C1173" s="79"/>
      <c r="D1173" s="79"/>
      <c r="E1173" s="128"/>
      <c r="F1173" s="129"/>
      <c r="G1173" s="128"/>
      <c r="H1173" s="129"/>
      <c r="I1173" s="127"/>
      <c r="J1173" s="127"/>
      <c r="K1173" s="128"/>
      <c r="L1173" s="152"/>
      <c r="M1173" s="153"/>
      <c r="N1173" s="131"/>
      <c r="O1173" s="80"/>
      <c r="P1173" s="131"/>
      <c r="Q1173" s="130"/>
      <c r="R1173" s="130"/>
      <c r="S1173" s="130"/>
      <c r="T1173" s="130"/>
      <c r="U1173" s="130"/>
      <c r="V1173" s="131"/>
      <c r="W1173" s="127"/>
      <c r="X1173" s="127"/>
      <c r="Y1173" s="127"/>
      <c r="Z1173" s="127"/>
      <c r="AA1173" s="127"/>
      <c r="AB1173" s="127"/>
      <c r="AC1173" s="127"/>
      <c r="AD1173" s="127"/>
      <c r="AE1173" s="126"/>
      <c r="AF1173" s="10"/>
      <c r="AG1173" s="124"/>
      <c r="AH1173" s="124"/>
      <c r="AI1173" s="124"/>
      <c r="AJ1173" s="124"/>
      <c r="AO1173" s="124"/>
      <c r="BR1173" s="124"/>
      <c r="BS1173" s="125"/>
      <c r="BT1173" s="125"/>
      <c r="BX1173" s="124"/>
      <c r="BY1173" s="125"/>
      <c r="BZ1173" s="125"/>
      <c r="CO1173" s="136"/>
      <c r="CP1173" s="137"/>
    </row>
    <row r="1174" spans="1:94" s="123" customFormat="1" x14ac:dyDescent="0.25">
      <c r="A1174" s="128"/>
      <c r="B1174" s="128"/>
      <c r="C1174" s="79"/>
      <c r="D1174" s="79"/>
      <c r="E1174" s="128"/>
      <c r="F1174" s="129"/>
      <c r="G1174" s="128"/>
      <c r="H1174" s="129"/>
      <c r="I1174" s="127"/>
      <c r="J1174" s="127"/>
      <c r="K1174" s="128"/>
      <c r="L1174" s="152"/>
      <c r="M1174" s="153"/>
      <c r="N1174" s="131"/>
      <c r="O1174" s="80"/>
      <c r="P1174" s="131"/>
      <c r="Q1174" s="130"/>
      <c r="R1174" s="130"/>
      <c r="S1174" s="130"/>
      <c r="T1174" s="130"/>
      <c r="U1174" s="130"/>
      <c r="V1174" s="131"/>
      <c r="W1174" s="127"/>
      <c r="X1174" s="127"/>
      <c r="Y1174" s="127"/>
      <c r="Z1174" s="127"/>
      <c r="AA1174" s="127"/>
      <c r="AB1174" s="127"/>
      <c r="AC1174" s="127"/>
      <c r="AD1174" s="127"/>
      <c r="AE1174" s="126"/>
      <c r="AF1174" s="10"/>
      <c r="AG1174" s="124"/>
      <c r="AH1174" s="124"/>
      <c r="AI1174" s="124"/>
      <c r="AJ1174" s="124"/>
      <c r="AO1174" s="124"/>
      <c r="BR1174" s="124"/>
      <c r="BS1174" s="125"/>
      <c r="BT1174" s="125"/>
      <c r="BX1174" s="124"/>
      <c r="BY1174" s="125"/>
      <c r="BZ1174" s="125"/>
      <c r="CO1174" s="136"/>
      <c r="CP1174" s="137"/>
    </row>
    <row r="1175" spans="1:94" s="123" customFormat="1" x14ac:dyDescent="0.25">
      <c r="A1175" s="128"/>
      <c r="B1175" s="128"/>
      <c r="C1175" s="79"/>
      <c r="D1175" s="79"/>
      <c r="E1175" s="128"/>
      <c r="F1175" s="129"/>
      <c r="G1175" s="128"/>
      <c r="H1175" s="129"/>
      <c r="I1175" s="127"/>
      <c r="J1175" s="127"/>
      <c r="K1175" s="128"/>
      <c r="L1175" s="152"/>
      <c r="M1175" s="153"/>
      <c r="N1175" s="131"/>
      <c r="O1175" s="80"/>
      <c r="P1175" s="131"/>
      <c r="Q1175" s="130"/>
      <c r="R1175" s="130"/>
      <c r="S1175" s="130"/>
      <c r="T1175" s="130"/>
      <c r="U1175" s="130"/>
      <c r="V1175" s="131"/>
      <c r="W1175" s="127"/>
      <c r="X1175" s="127"/>
      <c r="Y1175" s="127"/>
      <c r="Z1175" s="127"/>
      <c r="AA1175" s="127"/>
      <c r="AB1175" s="127"/>
      <c r="AC1175" s="127"/>
      <c r="AD1175" s="127"/>
      <c r="AE1175" s="126"/>
      <c r="AF1175" s="10"/>
      <c r="AG1175" s="124"/>
      <c r="AH1175" s="124"/>
      <c r="AI1175" s="124"/>
      <c r="AJ1175" s="124"/>
      <c r="AO1175" s="124"/>
      <c r="BR1175" s="124"/>
      <c r="BS1175" s="125"/>
      <c r="BT1175" s="125"/>
      <c r="BX1175" s="124"/>
      <c r="BY1175" s="125"/>
      <c r="BZ1175" s="125"/>
      <c r="CO1175" s="136"/>
      <c r="CP1175" s="137"/>
    </row>
    <row r="1176" spans="1:94" s="123" customFormat="1" x14ac:dyDescent="0.25">
      <c r="A1176" s="128"/>
      <c r="B1176" s="128"/>
      <c r="C1176" s="79"/>
      <c r="D1176" s="79"/>
      <c r="E1176" s="128"/>
      <c r="F1176" s="129"/>
      <c r="G1176" s="128"/>
      <c r="H1176" s="129"/>
      <c r="I1176" s="127"/>
      <c r="J1176" s="127"/>
      <c r="K1176" s="128"/>
      <c r="L1176" s="152"/>
      <c r="M1176" s="153"/>
      <c r="N1176" s="131"/>
      <c r="O1176" s="80"/>
      <c r="P1176" s="131"/>
      <c r="Q1176" s="130"/>
      <c r="R1176" s="130"/>
      <c r="S1176" s="130"/>
      <c r="T1176" s="130"/>
      <c r="U1176" s="130"/>
      <c r="V1176" s="131"/>
      <c r="W1176" s="127"/>
      <c r="X1176" s="127"/>
      <c r="Y1176" s="127"/>
      <c r="Z1176" s="127"/>
      <c r="AA1176" s="127"/>
      <c r="AB1176" s="127"/>
      <c r="AC1176" s="127"/>
      <c r="AD1176" s="127"/>
      <c r="AE1176" s="126"/>
      <c r="AF1176" s="10"/>
      <c r="AG1176" s="124"/>
      <c r="AH1176" s="124"/>
      <c r="AI1176" s="124"/>
      <c r="AJ1176" s="124"/>
      <c r="AO1176" s="124"/>
      <c r="BR1176" s="124"/>
      <c r="BS1176" s="125"/>
      <c r="BT1176" s="125"/>
      <c r="BX1176" s="124"/>
      <c r="BY1176" s="125"/>
      <c r="BZ1176" s="125"/>
      <c r="CO1176" s="136"/>
      <c r="CP1176" s="137"/>
    </row>
    <row r="1177" spans="1:94" s="123" customFormat="1" x14ac:dyDescent="0.25">
      <c r="A1177" s="128"/>
      <c r="B1177" s="128"/>
      <c r="C1177" s="79"/>
      <c r="D1177" s="79"/>
      <c r="E1177" s="128"/>
      <c r="F1177" s="129"/>
      <c r="G1177" s="128"/>
      <c r="H1177" s="129"/>
      <c r="I1177" s="127"/>
      <c r="J1177" s="127"/>
      <c r="K1177" s="128"/>
      <c r="L1177" s="152"/>
      <c r="M1177" s="153"/>
      <c r="N1177" s="131"/>
      <c r="O1177" s="80"/>
      <c r="P1177" s="131"/>
      <c r="Q1177" s="130"/>
      <c r="R1177" s="130"/>
      <c r="S1177" s="130"/>
      <c r="T1177" s="130"/>
      <c r="U1177" s="130"/>
      <c r="V1177" s="131"/>
      <c r="W1177" s="127"/>
      <c r="X1177" s="127"/>
      <c r="Y1177" s="127"/>
      <c r="Z1177" s="127"/>
      <c r="AA1177" s="127"/>
      <c r="AB1177" s="127"/>
      <c r="AC1177" s="127"/>
      <c r="AD1177" s="127"/>
      <c r="AE1177" s="126"/>
      <c r="AF1177" s="10"/>
      <c r="AG1177" s="124"/>
      <c r="AH1177" s="124"/>
      <c r="AI1177" s="124"/>
      <c r="AJ1177" s="124"/>
      <c r="AO1177" s="124"/>
      <c r="BR1177" s="124"/>
      <c r="BS1177" s="125"/>
      <c r="BT1177" s="125"/>
      <c r="BX1177" s="124"/>
      <c r="BY1177" s="125"/>
      <c r="BZ1177" s="125"/>
      <c r="CO1177" s="136"/>
      <c r="CP1177" s="137"/>
    </row>
    <row r="1178" spans="1:94" s="123" customFormat="1" x14ac:dyDescent="0.25">
      <c r="A1178" s="128"/>
      <c r="B1178" s="128"/>
      <c r="C1178" s="79"/>
      <c r="D1178" s="79"/>
      <c r="E1178" s="128"/>
      <c r="F1178" s="129"/>
      <c r="G1178" s="128"/>
      <c r="H1178" s="129"/>
      <c r="I1178" s="127"/>
      <c r="J1178" s="127"/>
      <c r="K1178" s="128"/>
      <c r="L1178" s="152"/>
      <c r="M1178" s="153"/>
      <c r="N1178" s="131"/>
      <c r="O1178" s="80"/>
      <c r="P1178" s="131"/>
      <c r="Q1178" s="130"/>
      <c r="R1178" s="130"/>
      <c r="S1178" s="130"/>
      <c r="T1178" s="130"/>
      <c r="U1178" s="130"/>
      <c r="V1178" s="131"/>
      <c r="W1178" s="127"/>
      <c r="X1178" s="127"/>
      <c r="Y1178" s="127"/>
      <c r="Z1178" s="127"/>
      <c r="AA1178" s="127"/>
      <c r="AB1178" s="127"/>
      <c r="AC1178" s="127"/>
      <c r="AD1178" s="127"/>
      <c r="AE1178" s="126"/>
      <c r="AF1178" s="10"/>
      <c r="AG1178" s="124"/>
      <c r="AH1178" s="124"/>
      <c r="AI1178" s="124"/>
      <c r="AJ1178" s="124"/>
      <c r="AO1178" s="124"/>
      <c r="BR1178" s="124"/>
      <c r="BS1178" s="125"/>
      <c r="BT1178" s="125"/>
      <c r="BX1178" s="124"/>
      <c r="BY1178" s="125"/>
      <c r="BZ1178" s="125"/>
      <c r="CO1178" s="136"/>
      <c r="CP1178" s="137"/>
    </row>
    <row r="1179" spans="1:94" s="123" customFormat="1" x14ac:dyDescent="0.25">
      <c r="A1179" s="128"/>
      <c r="B1179" s="128"/>
      <c r="C1179" s="79"/>
      <c r="D1179" s="79"/>
      <c r="E1179" s="128"/>
      <c r="F1179" s="129"/>
      <c r="G1179" s="128"/>
      <c r="H1179" s="129"/>
      <c r="I1179" s="127"/>
      <c r="J1179" s="127"/>
      <c r="K1179" s="128"/>
      <c r="L1179" s="152"/>
      <c r="M1179" s="153"/>
      <c r="N1179" s="131"/>
      <c r="O1179" s="80"/>
      <c r="P1179" s="131"/>
      <c r="Q1179" s="130"/>
      <c r="R1179" s="130"/>
      <c r="S1179" s="130"/>
      <c r="T1179" s="130"/>
      <c r="U1179" s="130"/>
      <c r="V1179" s="131"/>
      <c r="W1179" s="127"/>
      <c r="X1179" s="127"/>
      <c r="Y1179" s="127"/>
      <c r="Z1179" s="127"/>
      <c r="AA1179" s="127"/>
      <c r="AB1179" s="127"/>
      <c r="AC1179" s="127"/>
      <c r="AD1179" s="127"/>
      <c r="AE1179" s="126"/>
      <c r="AF1179" s="10"/>
      <c r="AG1179" s="124"/>
      <c r="AH1179" s="124"/>
      <c r="AI1179" s="124"/>
      <c r="AJ1179" s="124"/>
      <c r="AO1179" s="124"/>
      <c r="BR1179" s="124"/>
      <c r="BS1179" s="125"/>
      <c r="BT1179" s="125"/>
      <c r="BX1179" s="124"/>
      <c r="BY1179" s="125"/>
      <c r="BZ1179" s="125"/>
      <c r="CO1179" s="136"/>
      <c r="CP1179" s="137"/>
    </row>
    <row r="1180" spans="1:94" s="123" customFormat="1" x14ac:dyDescent="0.25">
      <c r="A1180" s="128"/>
      <c r="B1180" s="128"/>
      <c r="C1180" s="79"/>
      <c r="D1180" s="79"/>
      <c r="E1180" s="128"/>
      <c r="F1180" s="129"/>
      <c r="G1180" s="128"/>
      <c r="H1180" s="129"/>
      <c r="I1180" s="127"/>
      <c r="J1180" s="127"/>
      <c r="K1180" s="128"/>
      <c r="L1180" s="152"/>
      <c r="M1180" s="153"/>
      <c r="N1180" s="131"/>
      <c r="O1180" s="80"/>
      <c r="P1180" s="131"/>
      <c r="Q1180" s="130"/>
      <c r="R1180" s="130"/>
      <c r="S1180" s="130"/>
      <c r="T1180" s="130"/>
      <c r="U1180" s="130"/>
      <c r="V1180" s="131"/>
      <c r="W1180" s="127"/>
      <c r="X1180" s="127"/>
      <c r="Y1180" s="127"/>
      <c r="Z1180" s="127"/>
      <c r="AA1180" s="127"/>
      <c r="AB1180" s="127"/>
      <c r="AC1180" s="127"/>
      <c r="AD1180" s="127"/>
      <c r="AE1180" s="126"/>
      <c r="AF1180" s="10"/>
      <c r="AG1180" s="124"/>
      <c r="AH1180" s="124"/>
      <c r="AI1180" s="124"/>
      <c r="AJ1180" s="124"/>
      <c r="AO1180" s="124"/>
      <c r="BR1180" s="124"/>
      <c r="BS1180" s="125"/>
      <c r="BT1180" s="125"/>
      <c r="BX1180" s="124"/>
      <c r="BY1180" s="125"/>
      <c r="BZ1180" s="125"/>
      <c r="CO1180" s="136"/>
      <c r="CP1180" s="137"/>
    </row>
    <row r="1181" spans="1:94" s="123" customFormat="1" x14ac:dyDescent="0.25">
      <c r="A1181" s="128"/>
      <c r="B1181" s="128"/>
      <c r="C1181" s="79"/>
      <c r="D1181" s="79"/>
      <c r="E1181" s="128"/>
      <c r="F1181" s="129"/>
      <c r="G1181" s="128"/>
      <c r="H1181" s="129"/>
      <c r="I1181" s="127"/>
      <c r="J1181" s="127"/>
      <c r="K1181" s="128"/>
      <c r="L1181" s="152"/>
      <c r="M1181" s="153"/>
      <c r="N1181" s="131"/>
      <c r="O1181" s="80"/>
      <c r="P1181" s="131"/>
      <c r="Q1181" s="130"/>
      <c r="R1181" s="130"/>
      <c r="S1181" s="130"/>
      <c r="T1181" s="130"/>
      <c r="U1181" s="130"/>
      <c r="V1181" s="131"/>
      <c r="W1181" s="127"/>
      <c r="X1181" s="127"/>
      <c r="Y1181" s="127"/>
      <c r="Z1181" s="127"/>
      <c r="AA1181" s="127"/>
      <c r="AB1181" s="127"/>
      <c r="AC1181" s="127"/>
      <c r="AD1181" s="127"/>
      <c r="AE1181" s="126"/>
      <c r="AF1181" s="10"/>
      <c r="AG1181" s="124"/>
      <c r="AH1181" s="124"/>
      <c r="AI1181" s="124"/>
      <c r="AJ1181" s="124"/>
      <c r="AO1181" s="124"/>
      <c r="BR1181" s="124"/>
      <c r="BS1181" s="125"/>
      <c r="BT1181" s="125"/>
      <c r="BX1181" s="124"/>
      <c r="BY1181" s="125"/>
      <c r="BZ1181" s="125"/>
      <c r="CO1181" s="136"/>
      <c r="CP1181" s="137"/>
    </row>
    <row r="1182" spans="1:94" s="123" customFormat="1" x14ac:dyDescent="0.25">
      <c r="A1182" s="128"/>
      <c r="B1182" s="128"/>
      <c r="C1182" s="79"/>
      <c r="D1182" s="79"/>
      <c r="E1182" s="128"/>
      <c r="F1182" s="129"/>
      <c r="G1182" s="128"/>
      <c r="H1182" s="129"/>
      <c r="I1182" s="127"/>
      <c r="J1182" s="127"/>
      <c r="K1182" s="128"/>
      <c r="L1182" s="152"/>
      <c r="M1182" s="153"/>
      <c r="N1182" s="131"/>
      <c r="O1182" s="80"/>
      <c r="P1182" s="131"/>
      <c r="Q1182" s="130"/>
      <c r="R1182" s="130"/>
      <c r="S1182" s="130"/>
      <c r="T1182" s="130"/>
      <c r="U1182" s="130"/>
      <c r="V1182" s="131"/>
      <c r="W1182" s="127"/>
      <c r="X1182" s="127"/>
      <c r="Y1182" s="127"/>
      <c r="Z1182" s="127"/>
      <c r="AA1182" s="127"/>
      <c r="AB1182" s="127"/>
      <c r="AC1182" s="127"/>
      <c r="AD1182" s="127"/>
      <c r="AE1182" s="126"/>
      <c r="AF1182" s="10"/>
      <c r="AG1182" s="124"/>
      <c r="AH1182" s="124"/>
      <c r="AI1182" s="124"/>
      <c r="AJ1182" s="124"/>
      <c r="AO1182" s="124"/>
      <c r="BR1182" s="124"/>
      <c r="BS1182" s="125"/>
      <c r="BT1182" s="125"/>
      <c r="BX1182" s="124"/>
      <c r="BY1182" s="125"/>
      <c r="BZ1182" s="125"/>
      <c r="CO1182" s="136"/>
      <c r="CP1182" s="137"/>
    </row>
    <row r="1183" spans="1:94" s="123" customFormat="1" x14ac:dyDescent="0.25">
      <c r="A1183" s="128"/>
      <c r="B1183" s="128"/>
      <c r="C1183" s="79"/>
      <c r="D1183" s="79"/>
      <c r="E1183" s="128"/>
      <c r="F1183" s="129"/>
      <c r="G1183" s="128"/>
      <c r="H1183" s="129"/>
      <c r="I1183" s="127"/>
      <c r="J1183" s="127"/>
      <c r="K1183" s="128"/>
      <c r="L1183" s="152"/>
      <c r="M1183" s="153"/>
      <c r="N1183" s="131"/>
      <c r="O1183" s="80"/>
      <c r="P1183" s="131"/>
      <c r="Q1183" s="130"/>
      <c r="R1183" s="130"/>
      <c r="S1183" s="130"/>
      <c r="T1183" s="130"/>
      <c r="U1183" s="130"/>
      <c r="V1183" s="131"/>
      <c r="W1183" s="127"/>
      <c r="X1183" s="127"/>
      <c r="Y1183" s="127"/>
      <c r="Z1183" s="127"/>
      <c r="AA1183" s="127"/>
      <c r="AB1183" s="127"/>
      <c r="AC1183" s="127"/>
      <c r="AD1183" s="127"/>
      <c r="AE1183" s="126"/>
      <c r="AF1183" s="10"/>
      <c r="AG1183" s="124"/>
      <c r="AH1183" s="124"/>
      <c r="AI1183" s="124"/>
      <c r="AJ1183" s="124"/>
      <c r="AO1183" s="124"/>
      <c r="BR1183" s="124"/>
      <c r="BS1183" s="125"/>
      <c r="BT1183" s="125"/>
      <c r="BX1183" s="124"/>
      <c r="BY1183" s="125"/>
      <c r="BZ1183" s="125"/>
      <c r="CO1183" s="136"/>
      <c r="CP1183" s="137"/>
    </row>
    <row r="1184" spans="1:94" s="123" customFormat="1" x14ac:dyDescent="0.25">
      <c r="A1184" s="128"/>
      <c r="B1184" s="128"/>
      <c r="C1184" s="79"/>
      <c r="D1184" s="79"/>
      <c r="E1184" s="128"/>
      <c r="F1184" s="129"/>
      <c r="G1184" s="128"/>
      <c r="H1184" s="129"/>
      <c r="I1184" s="127"/>
      <c r="J1184" s="127"/>
      <c r="K1184" s="128"/>
      <c r="L1184" s="152"/>
      <c r="M1184" s="153"/>
      <c r="N1184" s="131"/>
      <c r="O1184" s="80"/>
      <c r="P1184" s="131"/>
      <c r="Q1184" s="130"/>
      <c r="R1184" s="130"/>
      <c r="S1184" s="130"/>
      <c r="T1184" s="130"/>
      <c r="U1184" s="130"/>
      <c r="V1184" s="131"/>
      <c r="W1184" s="127"/>
      <c r="X1184" s="127"/>
      <c r="Y1184" s="127"/>
      <c r="Z1184" s="127"/>
      <c r="AA1184" s="127"/>
      <c r="AB1184" s="127"/>
      <c r="AC1184" s="127"/>
      <c r="AD1184" s="127"/>
      <c r="AE1184" s="126"/>
      <c r="AF1184" s="10"/>
      <c r="AG1184" s="124"/>
      <c r="AH1184" s="124"/>
      <c r="AI1184" s="124"/>
      <c r="AJ1184" s="124"/>
      <c r="AO1184" s="124"/>
      <c r="BR1184" s="124"/>
      <c r="BS1184" s="125"/>
      <c r="BT1184" s="125"/>
      <c r="BX1184" s="124"/>
      <c r="BY1184" s="125"/>
      <c r="BZ1184" s="125"/>
      <c r="CO1184" s="136"/>
      <c r="CP1184" s="137"/>
    </row>
    <row r="1185" spans="1:94" s="123" customFormat="1" x14ac:dyDescent="0.25">
      <c r="A1185" s="128"/>
      <c r="B1185" s="128"/>
      <c r="C1185" s="79"/>
      <c r="D1185" s="79"/>
      <c r="E1185" s="128"/>
      <c r="F1185" s="129"/>
      <c r="G1185" s="128"/>
      <c r="H1185" s="129"/>
      <c r="I1185" s="127"/>
      <c r="J1185" s="127"/>
      <c r="K1185" s="128"/>
      <c r="L1185" s="152"/>
      <c r="M1185" s="153"/>
      <c r="N1185" s="131"/>
      <c r="O1185" s="80"/>
      <c r="P1185" s="131"/>
      <c r="Q1185" s="130"/>
      <c r="R1185" s="130"/>
      <c r="S1185" s="130"/>
      <c r="T1185" s="130"/>
      <c r="U1185" s="130"/>
      <c r="V1185" s="131"/>
      <c r="W1185" s="127"/>
      <c r="X1185" s="127"/>
      <c r="Y1185" s="127"/>
      <c r="Z1185" s="127"/>
      <c r="AA1185" s="127"/>
      <c r="AB1185" s="127"/>
      <c r="AC1185" s="127"/>
      <c r="AD1185" s="127"/>
      <c r="AE1185" s="126"/>
      <c r="AF1185" s="10"/>
      <c r="AG1185" s="124"/>
      <c r="AH1185" s="124"/>
      <c r="AI1185" s="124"/>
      <c r="AJ1185" s="124"/>
      <c r="AO1185" s="124"/>
      <c r="BR1185" s="124"/>
      <c r="BS1185" s="125"/>
      <c r="BT1185" s="125"/>
      <c r="BX1185" s="124"/>
      <c r="BY1185" s="125"/>
      <c r="BZ1185" s="125"/>
      <c r="CO1185" s="136"/>
      <c r="CP1185" s="137"/>
    </row>
    <row r="1186" spans="1:94" s="123" customFormat="1" x14ac:dyDescent="0.25">
      <c r="A1186" s="128"/>
      <c r="B1186" s="128"/>
      <c r="C1186" s="79"/>
      <c r="D1186" s="79"/>
      <c r="E1186" s="128"/>
      <c r="F1186" s="129"/>
      <c r="G1186" s="128"/>
      <c r="H1186" s="129"/>
      <c r="I1186" s="127"/>
      <c r="J1186" s="127"/>
      <c r="K1186" s="128"/>
      <c r="L1186" s="152"/>
      <c r="M1186" s="153"/>
      <c r="N1186" s="131"/>
      <c r="O1186" s="80"/>
      <c r="P1186" s="131"/>
      <c r="Q1186" s="130"/>
      <c r="R1186" s="130"/>
      <c r="S1186" s="130"/>
      <c r="T1186" s="130"/>
      <c r="U1186" s="130"/>
      <c r="V1186" s="131"/>
      <c r="W1186" s="127"/>
      <c r="X1186" s="127"/>
      <c r="Y1186" s="127"/>
      <c r="Z1186" s="127"/>
      <c r="AA1186" s="127"/>
      <c r="AB1186" s="127"/>
      <c r="AC1186" s="127"/>
      <c r="AD1186" s="127"/>
      <c r="AE1186" s="126"/>
      <c r="AF1186" s="10"/>
      <c r="AG1186" s="124"/>
      <c r="AH1186" s="124"/>
      <c r="AI1186" s="124"/>
      <c r="AJ1186" s="124"/>
      <c r="AO1186" s="124"/>
      <c r="BR1186" s="124"/>
      <c r="BS1186" s="125"/>
      <c r="BT1186" s="125"/>
      <c r="BX1186" s="124"/>
      <c r="BY1186" s="125"/>
      <c r="BZ1186" s="125"/>
      <c r="CO1186" s="136"/>
      <c r="CP1186" s="137"/>
    </row>
    <row r="1187" spans="1:94" s="123" customFormat="1" x14ac:dyDescent="0.25">
      <c r="A1187" s="128"/>
      <c r="B1187" s="128"/>
      <c r="C1187" s="79"/>
      <c r="D1187" s="79"/>
      <c r="E1187" s="128"/>
      <c r="F1187" s="129"/>
      <c r="G1187" s="128"/>
      <c r="H1187" s="129"/>
      <c r="I1187" s="127"/>
      <c r="J1187" s="127"/>
      <c r="K1187" s="128"/>
      <c r="L1187" s="152"/>
      <c r="M1187" s="153"/>
      <c r="N1187" s="131"/>
      <c r="O1187" s="80"/>
      <c r="P1187" s="131"/>
      <c r="Q1187" s="130"/>
      <c r="R1187" s="130"/>
      <c r="S1187" s="130"/>
      <c r="T1187" s="130"/>
      <c r="U1187" s="130"/>
      <c r="V1187" s="131"/>
      <c r="W1187" s="127"/>
      <c r="X1187" s="127"/>
      <c r="Y1187" s="127"/>
      <c r="Z1187" s="127"/>
      <c r="AA1187" s="127"/>
      <c r="AB1187" s="127"/>
      <c r="AC1187" s="127"/>
      <c r="AD1187" s="127"/>
      <c r="AE1187" s="126"/>
      <c r="AF1187" s="10"/>
      <c r="AG1187" s="124"/>
      <c r="AH1187" s="124"/>
      <c r="AI1187" s="124"/>
      <c r="AJ1187" s="124"/>
      <c r="AO1187" s="124"/>
      <c r="BR1187" s="124"/>
      <c r="BS1187" s="125"/>
      <c r="BT1187" s="125"/>
      <c r="BX1187" s="124"/>
      <c r="BY1187" s="125"/>
      <c r="BZ1187" s="125"/>
      <c r="CO1187" s="136"/>
      <c r="CP1187" s="137"/>
    </row>
    <row r="1188" spans="1:94" s="123" customFormat="1" x14ac:dyDescent="0.25">
      <c r="A1188" s="128"/>
      <c r="B1188" s="128"/>
      <c r="C1188" s="79"/>
      <c r="D1188" s="79"/>
      <c r="E1188" s="128"/>
      <c r="F1188" s="129"/>
      <c r="G1188" s="128"/>
      <c r="H1188" s="129"/>
      <c r="I1188" s="127"/>
      <c r="J1188" s="127"/>
      <c r="K1188" s="128"/>
      <c r="L1188" s="152"/>
      <c r="M1188" s="153"/>
      <c r="N1188" s="131"/>
      <c r="O1188" s="80"/>
      <c r="P1188" s="131"/>
      <c r="Q1188" s="130"/>
      <c r="R1188" s="130"/>
      <c r="S1188" s="130"/>
      <c r="T1188" s="130"/>
      <c r="U1188" s="130"/>
      <c r="V1188" s="131"/>
      <c r="W1188" s="127"/>
      <c r="X1188" s="127"/>
      <c r="Y1188" s="127"/>
      <c r="Z1188" s="127"/>
      <c r="AA1188" s="127"/>
      <c r="AB1188" s="127"/>
      <c r="AC1188" s="127"/>
      <c r="AD1188" s="127"/>
      <c r="AE1188" s="126"/>
      <c r="AF1188" s="10"/>
      <c r="AG1188" s="124"/>
      <c r="AH1188" s="124"/>
      <c r="AI1188" s="124"/>
      <c r="AJ1188" s="124"/>
      <c r="AO1188" s="124"/>
      <c r="BR1188" s="124"/>
      <c r="BS1188" s="125"/>
      <c r="BT1188" s="125"/>
      <c r="BX1188" s="124"/>
      <c r="BY1188" s="125"/>
      <c r="BZ1188" s="125"/>
      <c r="CO1188" s="136"/>
      <c r="CP1188" s="137"/>
    </row>
    <row r="1189" spans="1:94" s="123" customFormat="1" x14ac:dyDescent="0.25">
      <c r="A1189" s="128"/>
      <c r="B1189" s="128"/>
      <c r="C1189" s="79"/>
      <c r="D1189" s="79"/>
      <c r="E1189" s="128"/>
      <c r="F1189" s="129"/>
      <c r="G1189" s="128"/>
      <c r="H1189" s="129"/>
      <c r="I1189" s="127"/>
      <c r="J1189" s="127"/>
      <c r="K1189" s="128"/>
      <c r="L1189" s="152"/>
      <c r="M1189" s="153"/>
      <c r="N1189" s="131"/>
      <c r="O1189" s="80"/>
      <c r="P1189" s="131"/>
      <c r="Q1189" s="130"/>
      <c r="R1189" s="130"/>
      <c r="S1189" s="130"/>
      <c r="T1189" s="130"/>
      <c r="U1189" s="130"/>
      <c r="V1189" s="131"/>
      <c r="W1189" s="127"/>
      <c r="X1189" s="127"/>
      <c r="Y1189" s="127"/>
      <c r="Z1189" s="127"/>
      <c r="AA1189" s="127"/>
      <c r="AB1189" s="127"/>
      <c r="AC1189" s="127"/>
      <c r="AD1189" s="127"/>
      <c r="AE1189" s="126"/>
      <c r="AF1189" s="10"/>
      <c r="AG1189" s="124"/>
      <c r="AH1189" s="124"/>
      <c r="AI1189" s="124"/>
      <c r="AJ1189" s="124"/>
      <c r="AO1189" s="124"/>
      <c r="BR1189" s="124"/>
      <c r="BS1189" s="125"/>
      <c r="BT1189" s="125"/>
      <c r="BX1189" s="124"/>
      <c r="BY1189" s="125"/>
      <c r="BZ1189" s="125"/>
      <c r="CO1189" s="136"/>
      <c r="CP1189" s="137"/>
    </row>
    <row r="1190" spans="1:94" s="123" customFormat="1" x14ac:dyDescent="0.25">
      <c r="A1190" s="128"/>
      <c r="B1190" s="128"/>
      <c r="C1190" s="79"/>
      <c r="D1190" s="79"/>
      <c r="E1190" s="128"/>
      <c r="F1190" s="129"/>
      <c r="G1190" s="128"/>
      <c r="H1190" s="129"/>
      <c r="I1190" s="127"/>
      <c r="J1190" s="127"/>
      <c r="K1190" s="128"/>
      <c r="L1190" s="152"/>
      <c r="M1190" s="153"/>
      <c r="N1190" s="131"/>
      <c r="O1190" s="80"/>
      <c r="P1190" s="131"/>
      <c r="Q1190" s="130"/>
      <c r="R1190" s="130"/>
      <c r="S1190" s="130"/>
      <c r="T1190" s="130"/>
      <c r="U1190" s="130"/>
      <c r="V1190" s="131"/>
      <c r="W1190" s="127"/>
      <c r="X1190" s="127"/>
      <c r="Y1190" s="127"/>
      <c r="Z1190" s="127"/>
      <c r="AA1190" s="127"/>
      <c r="AB1190" s="127"/>
      <c r="AC1190" s="127"/>
      <c r="AD1190" s="127"/>
      <c r="AE1190" s="126"/>
      <c r="AF1190" s="10"/>
      <c r="AG1190" s="124"/>
      <c r="AH1190" s="124"/>
      <c r="AI1190" s="124"/>
      <c r="AJ1190" s="124"/>
      <c r="AO1190" s="124"/>
      <c r="BR1190" s="124"/>
      <c r="BS1190" s="125"/>
      <c r="BT1190" s="125"/>
      <c r="BX1190" s="124"/>
      <c r="BY1190" s="125"/>
      <c r="BZ1190" s="125"/>
      <c r="CO1190" s="136"/>
      <c r="CP1190" s="137"/>
    </row>
    <row r="1191" spans="1:94" s="123" customFormat="1" x14ac:dyDescent="0.25">
      <c r="A1191" s="128"/>
      <c r="B1191" s="128"/>
      <c r="C1191" s="79"/>
      <c r="D1191" s="79"/>
      <c r="E1191" s="128"/>
      <c r="F1191" s="129"/>
      <c r="G1191" s="128"/>
      <c r="H1191" s="129"/>
      <c r="I1191" s="127"/>
      <c r="J1191" s="127"/>
      <c r="K1191" s="128"/>
      <c r="L1191" s="152"/>
      <c r="M1191" s="153"/>
      <c r="N1191" s="131"/>
      <c r="O1191" s="80"/>
      <c r="P1191" s="131"/>
      <c r="Q1191" s="130"/>
      <c r="R1191" s="130"/>
      <c r="S1191" s="130"/>
      <c r="T1191" s="130"/>
      <c r="U1191" s="130"/>
      <c r="V1191" s="131"/>
      <c r="W1191" s="127"/>
      <c r="X1191" s="127"/>
      <c r="Y1191" s="127"/>
      <c r="Z1191" s="127"/>
      <c r="AA1191" s="127"/>
      <c r="AB1191" s="127"/>
      <c r="AC1191" s="127"/>
      <c r="AD1191" s="127"/>
      <c r="AE1191" s="126"/>
      <c r="AF1191" s="10"/>
      <c r="AG1191" s="124"/>
      <c r="AH1191" s="124"/>
      <c r="AI1191" s="124"/>
      <c r="AJ1191" s="124"/>
      <c r="AO1191" s="124"/>
      <c r="BR1191" s="124"/>
      <c r="BS1191" s="125"/>
      <c r="BT1191" s="125"/>
      <c r="BX1191" s="124"/>
      <c r="BY1191" s="125"/>
      <c r="BZ1191" s="125"/>
      <c r="CO1191" s="136"/>
      <c r="CP1191" s="137"/>
    </row>
    <row r="1192" spans="1:94" s="123" customFormat="1" x14ac:dyDescent="0.25">
      <c r="A1192" s="128"/>
      <c r="B1192" s="128"/>
      <c r="C1192" s="79"/>
      <c r="D1192" s="79"/>
      <c r="E1192" s="128"/>
      <c r="F1192" s="129"/>
      <c r="G1192" s="128"/>
      <c r="H1192" s="129"/>
      <c r="I1192" s="127"/>
      <c r="J1192" s="127"/>
      <c r="K1192" s="128"/>
      <c r="L1192" s="152"/>
      <c r="M1192" s="153"/>
      <c r="N1192" s="131"/>
      <c r="O1192" s="80"/>
      <c r="P1192" s="131"/>
      <c r="Q1192" s="130"/>
      <c r="R1192" s="130"/>
      <c r="S1192" s="130"/>
      <c r="T1192" s="130"/>
      <c r="U1192" s="130"/>
      <c r="V1192" s="131"/>
      <c r="W1192" s="127"/>
      <c r="X1192" s="127"/>
      <c r="Y1192" s="127"/>
      <c r="Z1192" s="127"/>
      <c r="AA1192" s="127"/>
      <c r="AB1192" s="127"/>
      <c r="AC1192" s="127"/>
      <c r="AD1192" s="127"/>
      <c r="AE1192" s="126"/>
      <c r="AF1192" s="10"/>
      <c r="AG1192" s="124"/>
      <c r="AH1192" s="124"/>
      <c r="AI1192" s="124"/>
      <c r="AJ1192" s="124"/>
      <c r="AO1192" s="124"/>
      <c r="BR1192" s="124"/>
      <c r="BS1192" s="125"/>
      <c r="BT1192" s="125"/>
      <c r="BX1192" s="124"/>
      <c r="BY1192" s="125"/>
      <c r="BZ1192" s="125"/>
      <c r="CO1192" s="136"/>
      <c r="CP1192" s="137"/>
    </row>
    <row r="1193" spans="1:94" s="123" customFormat="1" x14ac:dyDescent="0.25">
      <c r="A1193" s="128"/>
      <c r="B1193" s="128"/>
      <c r="C1193" s="79"/>
      <c r="D1193" s="79"/>
      <c r="E1193" s="128"/>
      <c r="F1193" s="129"/>
      <c r="G1193" s="128"/>
      <c r="H1193" s="129"/>
      <c r="I1193" s="127"/>
      <c r="J1193" s="127"/>
      <c r="K1193" s="128"/>
      <c r="L1193" s="152"/>
      <c r="M1193" s="153"/>
      <c r="N1193" s="131"/>
      <c r="O1193" s="80"/>
      <c r="P1193" s="131"/>
      <c r="Q1193" s="130"/>
      <c r="R1193" s="130"/>
      <c r="S1193" s="130"/>
      <c r="T1193" s="130"/>
      <c r="U1193" s="130"/>
      <c r="V1193" s="131"/>
      <c r="W1193" s="127"/>
      <c r="X1193" s="127"/>
      <c r="Y1193" s="127"/>
      <c r="Z1193" s="127"/>
      <c r="AA1193" s="127"/>
      <c r="AB1193" s="127"/>
      <c r="AC1193" s="127"/>
      <c r="AD1193" s="127"/>
      <c r="AE1193" s="126"/>
      <c r="AF1193" s="10"/>
      <c r="AG1193" s="124"/>
      <c r="AH1193" s="124"/>
      <c r="AI1193" s="124"/>
      <c r="AJ1193" s="124"/>
      <c r="AO1193" s="124"/>
      <c r="BR1193" s="124"/>
      <c r="BS1193" s="125"/>
      <c r="BT1193" s="125"/>
      <c r="BX1193" s="124"/>
      <c r="BY1193" s="125"/>
      <c r="BZ1193" s="125"/>
      <c r="CO1193" s="136"/>
      <c r="CP1193" s="137"/>
    </row>
    <row r="1194" spans="1:94" s="123" customFormat="1" x14ac:dyDescent="0.25">
      <c r="A1194" s="128"/>
      <c r="B1194" s="128"/>
      <c r="C1194" s="79"/>
      <c r="D1194" s="79"/>
      <c r="E1194" s="128"/>
      <c r="F1194" s="129"/>
      <c r="G1194" s="128"/>
      <c r="H1194" s="129"/>
      <c r="I1194" s="127"/>
      <c r="J1194" s="127"/>
      <c r="K1194" s="128"/>
      <c r="L1194" s="152"/>
      <c r="M1194" s="153"/>
      <c r="N1194" s="131"/>
      <c r="O1194" s="80"/>
      <c r="P1194" s="131"/>
      <c r="Q1194" s="130"/>
      <c r="R1194" s="130"/>
      <c r="S1194" s="130"/>
      <c r="T1194" s="130"/>
      <c r="U1194" s="130"/>
      <c r="V1194" s="131"/>
      <c r="W1194" s="127"/>
      <c r="X1194" s="127"/>
      <c r="Y1194" s="127"/>
      <c r="Z1194" s="127"/>
      <c r="AA1194" s="127"/>
      <c r="AB1194" s="127"/>
      <c r="AC1194" s="127"/>
      <c r="AD1194" s="127"/>
      <c r="AE1194" s="126"/>
      <c r="AF1194" s="10"/>
      <c r="AG1194" s="124"/>
      <c r="AH1194" s="124"/>
      <c r="AI1194" s="124"/>
      <c r="AJ1194" s="124"/>
      <c r="AO1194" s="124"/>
      <c r="BR1194" s="124"/>
      <c r="BS1194" s="125"/>
      <c r="BT1194" s="125"/>
      <c r="BX1194" s="124"/>
      <c r="BY1194" s="125"/>
      <c r="BZ1194" s="125"/>
      <c r="CO1194" s="136"/>
      <c r="CP1194" s="137"/>
    </row>
    <row r="1195" spans="1:94" s="123" customFormat="1" x14ac:dyDescent="0.25">
      <c r="A1195" s="128"/>
      <c r="B1195" s="128"/>
      <c r="C1195" s="79"/>
      <c r="D1195" s="79"/>
      <c r="E1195" s="128"/>
      <c r="F1195" s="129"/>
      <c r="G1195" s="128"/>
      <c r="H1195" s="129"/>
      <c r="I1195" s="127"/>
      <c r="J1195" s="127"/>
      <c r="K1195" s="128"/>
      <c r="L1195" s="152"/>
      <c r="M1195" s="153"/>
      <c r="N1195" s="131"/>
      <c r="O1195" s="80"/>
      <c r="P1195" s="131"/>
      <c r="Q1195" s="130"/>
      <c r="R1195" s="130"/>
      <c r="S1195" s="130"/>
      <c r="T1195" s="130"/>
      <c r="U1195" s="130"/>
      <c r="V1195" s="131"/>
      <c r="W1195" s="127"/>
      <c r="X1195" s="127"/>
      <c r="Y1195" s="127"/>
      <c r="Z1195" s="127"/>
      <c r="AA1195" s="127"/>
      <c r="AB1195" s="127"/>
      <c r="AC1195" s="127"/>
      <c r="AD1195" s="127"/>
      <c r="AE1195" s="126"/>
      <c r="AF1195" s="10"/>
      <c r="AG1195" s="124"/>
      <c r="AH1195" s="124"/>
      <c r="AI1195" s="124"/>
      <c r="AJ1195" s="124"/>
      <c r="AO1195" s="124"/>
      <c r="BR1195" s="124"/>
      <c r="BS1195" s="125"/>
      <c r="BT1195" s="125"/>
      <c r="BX1195" s="124"/>
      <c r="BY1195" s="125"/>
      <c r="BZ1195" s="125"/>
      <c r="CO1195" s="136"/>
      <c r="CP1195" s="137"/>
    </row>
    <row r="1196" spans="1:94" s="123" customFormat="1" x14ac:dyDescent="0.25">
      <c r="A1196" s="128"/>
      <c r="B1196" s="128"/>
      <c r="C1196" s="79"/>
      <c r="D1196" s="79"/>
      <c r="E1196" s="128"/>
      <c r="F1196" s="129"/>
      <c r="G1196" s="128"/>
      <c r="H1196" s="129"/>
      <c r="I1196" s="127"/>
      <c r="J1196" s="127"/>
      <c r="K1196" s="128"/>
      <c r="L1196" s="152"/>
      <c r="M1196" s="153"/>
      <c r="N1196" s="131"/>
      <c r="O1196" s="80"/>
      <c r="P1196" s="131"/>
      <c r="Q1196" s="130"/>
      <c r="R1196" s="130"/>
      <c r="S1196" s="130"/>
      <c r="T1196" s="130"/>
      <c r="U1196" s="130"/>
      <c r="V1196" s="131"/>
      <c r="W1196" s="127"/>
      <c r="X1196" s="127"/>
      <c r="Y1196" s="127"/>
      <c r="Z1196" s="127"/>
      <c r="AA1196" s="127"/>
      <c r="AB1196" s="127"/>
      <c r="AC1196" s="127"/>
      <c r="AD1196" s="127"/>
      <c r="AE1196" s="126"/>
      <c r="AF1196" s="10"/>
      <c r="AG1196" s="124"/>
      <c r="AH1196" s="124"/>
      <c r="AI1196" s="124"/>
      <c r="AJ1196" s="124"/>
      <c r="AO1196" s="124"/>
      <c r="BR1196" s="124"/>
      <c r="BS1196" s="125"/>
      <c r="BT1196" s="125"/>
      <c r="BX1196" s="124"/>
      <c r="BY1196" s="125"/>
      <c r="BZ1196" s="125"/>
      <c r="CO1196" s="136"/>
      <c r="CP1196" s="137"/>
    </row>
    <row r="1197" spans="1:94" s="123" customFormat="1" x14ac:dyDescent="0.25">
      <c r="A1197" s="128"/>
      <c r="B1197" s="128"/>
      <c r="C1197" s="79"/>
      <c r="D1197" s="79"/>
      <c r="E1197" s="128"/>
      <c r="F1197" s="129"/>
      <c r="G1197" s="128"/>
      <c r="H1197" s="129"/>
      <c r="I1197" s="127"/>
      <c r="J1197" s="127"/>
      <c r="K1197" s="128"/>
      <c r="L1197" s="152"/>
      <c r="M1197" s="153"/>
      <c r="N1197" s="131"/>
      <c r="O1197" s="80"/>
      <c r="P1197" s="131"/>
      <c r="Q1197" s="130"/>
      <c r="R1197" s="130"/>
      <c r="S1197" s="130"/>
      <c r="T1197" s="130"/>
      <c r="U1197" s="130"/>
      <c r="V1197" s="131"/>
      <c r="W1197" s="127"/>
      <c r="X1197" s="127"/>
      <c r="Y1197" s="127"/>
      <c r="Z1197" s="127"/>
      <c r="AA1197" s="127"/>
      <c r="AB1197" s="127"/>
      <c r="AC1197" s="127"/>
      <c r="AD1197" s="127"/>
      <c r="AE1197" s="126"/>
      <c r="AF1197" s="10"/>
      <c r="AG1197" s="124"/>
      <c r="AH1197" s="124"/>
      <c r="AI1197" s="124"/>
      <c r="AJ1197" s="124"/>
      <c r="AO1197" s="124"/>
      <c r="BR1197" s="124"/>
      <c r="BS1197" s="125"/>
      <c r="BT1197" s="125"/>
      <c r="BX1197" s="124"/>
      <c r="BY1197" s="125"/>
      <c r="BZ1197" s="125"/>
      <c r="CO1197" s="136"/>
      <c r="CP1197" s="137"/>
    </row>
    <row r="1198" spans="1:94" s="123" customFormat="1" x14ac:dyDescent="0.25">
      <c r="A1198" s="128"/>
      <c r="B1198" s="128"/>
      <c r="C1198" s="79"/>
      <c r="D1198" s="79"/>
      <c r="E1198" s="128"/>
      <c r="F1198" s="129"/>
      <c r="G1198" s="128"/>
      <c r="H1198" s="129"/>
      <c r="I1198" s="127"/>
      <c r="J1198" s="127"/>
      <c r="K1198" s="128"/>
      <c r="L1198" s="152"/>
      <c r="M1198" s="153"/>
      <c r="N1198" s="131"/>
      <c r="O1198" s="80"/>
      <c r="P1198" s="131"/>
      <c r="Q1198" s="130"/>
      <c r="R1198" s="130"/>
      <c r="S1198" s="130"/>
      <c r="T1198" s="130"/>
      <c r="U1198" s="130"/>
      <c r="V1198" s="131"/>
      <c r="W1198" s="127"/>
      <c r="X1198" s="127"/>
      <c r="Y1198" s="127"/>
      <c r="Z1198" s="127"/>
      <c r="AA1198" s="127"/>
      <c r="AB1198" s="127"/>
      <c r="AC1198" s="127"/>
      <c r="AD1198" s="127"/>
      <c r="AE1198" s="126"/>
      <c r="AF1198" s="10"/>
      <c r="AG1198" s="124"/>
      <c r="AH1198" s="124"/>
      <c r="AI1198" s="124"/>
      <c r="AJ1198" s="124"/>
      <c r="AO1198" s="124"/>
      <c r="BR1198" s="124"/>
      <c r="BS1198" s="125"/>
      <c r="BT1198" s="125"/>
      <c r="BX1198" s="124"/>
      <c r="BY1198" s="125"/>
      <c r="BZ1198" s="125"/>
      <c r="CO1198" s="136"/>
      <c r="CP1198" s="137"/>
    </row>
    <row r="1199" spans="1:94" s="123" customFormat="1" x14ac:dyDescent="0.25">
      <c r="A1199" s="128"/>
      <c r="B1199" s="128"/>
      <c r="C1199" s="79"/>
      <c r="D1199" s="79"/>
      <c r="E1199" s="128"/>
      <c r="F1199" s="129"/>
      <c r="G1199" s="128"/>
      <c r="H1199" s="129"/>
      <c r="I1199" s="127"/>
      <c r="J1199" s="127"/>
      <c r="K1199" s="128"/>
      <c r="L1199" s="152"/>
      <c r="M1199" s="153"/>
      <c r="N1199" s="131"/>
      <c r="O1199" s="80"/>
      <c r="P1199" s="131"/>
      <c r="Q1199" s="130"/>
      <c r="R1199" s="130"/>
      <c r="S1199" s="130"/>
      <c r="T1199" s="130"/>
      <c r="U1199" s="130"/>
      <c r="V1199" s="131"/>
      <c r="W1199" s="127"/>
      <c r="X1199" s="127"/>
      <c r="Y1199" s="127"/>
      <c r="Z1199" s="127"/>
      <c r="AA1199" s="127"/>
      <c r="AB1199" s="127"/>
      <c r="AC1199" s="127"/>
      <c r="AD1199" s="127"/>
      <c r="AE1199" s="126"/>
      <c r="AF1199" s="10"/>
      <c r="AG1199" s="124"/>
      <c r="AH1199" s="124"/>
      <c r="AI1199" s="124"/>
      <c r="AJ1199" s="124"/>
      <c r="AO1199" s="124"/>
      <c r="BR1199" s="124"/>
      <c r="BS1199" s="125"/>
      <c r="BT1199" s="125"/>
      <c r="BX1199" s="124"/>
      <c r="BY1199" s="125"/>
      <c r="BZ1199" s="125"/>
      <c r="CO1199" s="136"/>
      <c r="CP1199" s="137"/>
    </row>
    <row r="1200" spans="1:94" s="123" customFormat="1" x14ac:dyDescent="0.25">
      <c r="A1200" s="128"/>
      <c r="B1200" s="128"/>
      <c r="C1200" s="79"/>
      <c r="D1200" s="79"/>
      <c r="E1200" s="128"/>
      <c r="F1200" s="129"/>
      <c r="G1200" s="128"/>
      <c r="H1200" s="129"/>
      <c r="I1200" s="127"/>
      <c r="J1200" s="127"/>
      <c r="K1200" s="128"/>
      <c r="L1200" s="152"/>
      <c r="M1200" s="153"/>
      <c r="N1200" s="131"/>
      <c r="O1200" s="80"/>
      <c r="P1200" s="131"/>
      <c r="Q1200" s="130"/>
      <c r="R1200" s="130"/>
      <c r="S1200" s="130"/>
      <c r="T1200" s="130"/>
      <c r="U1200" s="130"/>
      <c r="V1200" s="131"/>
      <c r="W1200" s="127"/>
      <c r="X1200" s="127"/>
      <c r="Y1200" s="127"/>
      <c r="Z1200" s="127"/>
      <c r="AA1200" s="127"/>
      <c r="AB1200" s="127"/>
      <c r="AC1200" s="127"/>
      <c r="AD1200" s="127"/>
      <c r="AE1200" s="126"/>
      <c r="AF1200" s="10"/>
      <c r="AG1200" s="124"/>
      <c r="AH1200" s="124"/>
      <c r="AI1200" s="124"/>
      <c r="AJ1200" s="124"/>
      <c r="AO1200" s="124"/>
      <c r="BR1200" s="124"/>
      <c r="BS1200" s="125"/>
      <c r="BT1200" s="125"/>
      <c r="BX1200" s="124"/>
      <c r="BY1200" s="125"/>
      <c r="BZ1200" s="125"/>
      <c r="CO1200" s="136"/>
      <c r="CP1200" s="137"/>
    </row>
    <row r="1201" spans="1:94" s="123" customFormat="1" x14ac:dyDescent="0.25">
      <c r="A1201" s="128"/>
      <c r="B1201" s="128"/>
      <c r="C1201" s="79"/>
      <c r="D1201" s="79"/>
      <c r="E1201" s="128"/>
      <c r="F1201" s="129"/>
      <c r="G1201" s="128"/>
      <c r="H1201" s="129"/>
      <c r="I1201" s="127"/>
      <c r="J1201" s="127"/>
      <c r="K1201" s="128"/>
      <c r="L1201" s="152"/>
      <c r="M1201" s="153"/>
      <c r="N1201" s="131"/>
      <c r="O1201" s="80"/>
      <c r="P1201" s="131"/>
      <c r="Q1201" s="130"/>
      <c r="R1201" s="130"/>
      <c r="S1201" s="130"/>
      <c r="T1201" s="130"/>
      <c r="U1201" s="130"/>
      <c r="V1201" s="131"/>
      <c r="W1201" s="127"/>
      <c r="X1201" s="127"/>
      <c r="Y1201" s="127"/>
      <c r="Z1201" s="127"/>
      <c r="AA1201" s="127"/>
      <c r="AB1201" s="127"/>
      <c r="AC1201" s="127"/>
      <c r="AD1201" s="127"/>
      <c r="AE1201" s="126"/>
      <c r="AF1201" s="10"/>
      <c r="AG1201" s="124"/>
      <c r="AH1201" s="124"/>
      <c r="AI1201" s="124"/>
      <c r="AJ1201" s="124"/>
      <c r="AO1201" s="124"/>
      <c r="BR1201" s="124"/>
      <c r="BS1201" s="125"/>
      <c r="BT1201" s="125"/>
      <c r="BX1201" s="124"/>
      <c r="BY1201" s="125"/>
      <c r="BZ1201" s="125"/>
      <c r="CO1201" s="136"/>
      <c r="CP1201" s="137"/>
    </row>
    <row r="1202" spans="1:94" s="123" customFormat="1" x14ac:dyDescent="0.25">
      <c r="A1202" s="128"/>
      <c r="B1202" s="128"/>
      <c r="C1202" s="79"/>
      <c r="D1202" s="79"/>
      <c r="E1202" s="128"/>
      <c r="F1202" s="129"/>
      <c r="G1202" s="128"/>
      <c r="H1202" s="129"/>
      <c r="I1202" s="127"/>
      <c r="J1202" s="127"/>
      <c r="K1202" s="128"/>
      <c r="L1202" s="152"/>
      <c r="M1202" s="153"/>
      <c r="N1202" s="131"/>
      <c r="O1202" s="80"/>
      <c r="P1202" s="131"/>
      <c r="Q1202" s="130"/>
      <c r="R1202" s="130"/>
      <c r="S1202" s="130"/>
      <c r="T1202" s="130"/>
      <c r="U1202" s="130"/>
      <c r="V1202" s="131"/>
      <c r="W1202" s="127"/>
      <c r="X1202" s="127"/>
      <c r="Y1202" s="127"/>
      <c r="Z1202" s="127"/>
      <c r="AA1202" s="127"/>
      <c r="AB1202" s="127"/>
      <c r="AC1202" s="127"/>
      <c r="AD1202" s="127"/>
      <c r="AE1202" s="126"/>
      <c r="AF1202" s="10"/>
      <c r="AG1202" s="124"/>
      <c r="AH1202" s="124"/>
      <c r="AI1202" s="124"/>
      <c r="AJ1202" s="124"/>
      <c r="AO1202" s="124"/>
      <c r="BR1202" s="124"/>
      <c r="BS1202" s="125"/>
      <c r="BT1202" s="125"/>
      <c r="BX1202" s="124"/>
      <c r="BY1202" s="125"/>
      <c r="BZ1202" s="125"/>
      <c r="CO1202" s="136"/>
      <c r="CP1202" s="137"/>
    </row>
    <row r="1203" spans="1:94" s="123" customFormat="1" x14ac:dyDescent="0.25">
      <c r="A1203" s="128"/>
      <c r="B1203" s="128"/>
      <c r="C1203" s="79"/>
      <c r="D1203" s="79"/>
      <c r="E1203" s="128"/>
      <c r="F1203" s="129"/>
      <c r="G1203" s="128"/>
      <c r="H1203" s="129"/>
      <c r="I1203" s="127"/>
      <c r="J1203" s="127"/>
      <c r="K1203" s="128"/>
      <c r="L1203" s="152"/>
      <c r="M1203" s="153"/>
      <c r="N1203" s="131"/>
      <c r="O1203" s="80"/>
      <c r="P1203" s="131"/>
      <c r="Q1203" s="130"/>
      <c r="R1203" s="130"/>
      <c r="S1203" s="130"/>
      <c r="T1203" s="130"/>
      <c r="U1203" s="130"/>
      <c r="V1203" s="131"/>
      <c r="W1203" s="127"/>
      <c r="X1203" s="127"/>
      <c r="Y1203" s="127"/>
      <c r="Z1203" s="127"/>
      <c r="AA1203" s="127"/>
      <c r="AB1203" s="127"/>
      <c r="AC1203" s="127"/>
      <c r="AD1203" s="127"/>
      <c r="AE1203" s="126"/>
      <c r="AF1203" s="10"/>
      <c r="AG1203" s="124"/>
      <c r="AH1203" s="124"/>
      <c r="AI1203" s="124"/>
      <c r="AJ1203" s="124"/>
      <c r="AO1203" s="124"/>
      <c r="BR1203" s="124"/>
      <c r="BS1203" s="125"/>
      <c r="BT1203" s="125"/>
      <c r="BX1203" s="124"/>
      <c r="BY1203" s="125"/>
      <c r="BZ1203" s="125"/>
      <c r="CO1203" s="136"/>
      <c r="CP1203" s="137"/>
    </row>
    <row r="1204" spans="1:94" s="123" customFormat="1" x14ac:dyDescent="0.25">
      <c r="A1204" s="128"/>
      <c r="B1204" s="128"/>
      <c r="C1204" s="79"/>
      <c r="D1204" s="79"/>
      <c r="E1204" s="128"/>
      <c r="F1204" s="129"/>
      <c r="G1204" s="128"/>
      <c r="H1204" s="129"/>
      <c r="I1204" s="127"/>
      <c r="J1204" s="127"/>
      <c r="K1204" s="128"/>
      <c r="L1204" s="152"/>
      <c r="M1204" s="153"/>
      <c r="N1204" s="131"/>
      <c r="O1204" s="80"/>
      <c r="P1204" s="131"/>
      <c r="Q1204" s="130"/>
      <c r="R1204" s="130"/>
      <c r="S1204" s="130"/>
      <c r="T1204" s="130"/>
      <c r="U1204" s="130"/>
      <c r="V1204" s="131"/>
      <c r="W1204" s="127"/>
      <c r="X1204" s="127"/>
      <c r="Y1204" s="127"/>
      <c r="Z1204" s="127"/>
      <c r="AA1204" s="127"/>
      <c r="AB1204" s="127"/>
      <c r="AC1204" s="127"/>
      <c r="AD1204" s="127"/>
      <c r="AE1204" s="126"/>
      <c r="AF1204" s="10"/>
      <c r="AG1204" s="124"/>
      <c r="AH1204" s="124"/>
      <c r="AI1204" s="124"/>
      <c r="AJ1204" s="124"/>
      <c r="AO1204" s="124"/>
      <c r="BR1204" s="124"/>
      <c r="BS1204" s="125"/>
      <c r="BT1204" s="125"/>
      <c r="BX1204" s="124"/>
      <c r="BY1204" s="125"/>
      <c r="BZ1204" s="125"/>
      <c r="CO1204" s="136"/>
      <c r="CP1204" s="137"/>
    </row>
    <row r="1205" spans="1:94" s="123" customFormat="1" x14ac:dyDescent="0.25">
      <c r="A1205" s="128"/>
      <c r="B1205" s="128"/>
      <c r="C1205" s="79"/>
      <c r="D1205" s="79"/>
      <c r="E1205" s="128"/>
      <c r="F1205" s="129"/>
      <c r="G1205" s="128"/>
      <c r="H1205" s="129"/>
      <c r="I1205" s="127"/>
      <c r="J1205" s="127"/>
      <c r="K1205" s="128"/>
      <c r="L1205" s="152"/>
      <c r="M1205" s="153"/>
      <c r="N1205" s="131"/>
      <c r="O1205" s="80"/>
      <c r="P1205" s="131"/>
      <c r="Q1205" s="130"/>
      <c r="R1205" s="130"/>
      <c r="S1205" s="130"/>
      <c r="T1205" s="130"/>
      <c r="U1205" s="130"/>
      <c r="V1205" s="131"/>
      <c r="W1205" s="127"/>
      <c r="X1205" s="127"/>
      <c r="Y1205" s="127"/>
      <c r="Z1205" s="127"/>
      <c r="AA1205" s="127"/>
      <c r="AB1205" s="127"/>
      <c r="AC1205" s="127"/>
      <c r="AD1205" s="127"/>
      <c r="AE1205" s="126"/>
      <c r="AF1205" s="10"/>
      <c r="AG1205" s="124"/>
      <c r="AH1205" s="124"/>
      <c r="AI1205" s="124"/>
      <c r="AJ1205" s="124"/>
      <c r="AO1205" s="124"/>
      <c r="BR1205" s="124"/>
      <c r="BS1205" s="125"/>
      <c r="BT1205" s="125"/>
      <c r="BX1205" s="124"/>
      <c r="BY1205" s="125"/>
      <c r="BZ1205" s="125"/>
      <c r="CO1205" s="136"/>
      <c r="CP1205" s="137"/>
    </row>
    <row r="1206" spans="1:94" s="123" customFormat="1" x14ac:dyDescent="0.25">
      <c r="A1206" s="128"/>
      <c r="B1206" s="128"/>
      <c r="C1206" s="79"/>
      <c r="D1206" s="79"/>
      <c r="E1206" s="128"/>
      <c r="F1206" s="129"/>
      <c r="G1206" s="128"/>
      <c r="H1206" s="129"/>
      <c r="I1206" s="127"/>
      <c r="J1206" s="127"/>
      <c r="K1206" s="128"/>
      <c r="L1206" s="152"/>
      <c r="M1206" s="153"/>
      <c r="N1206" s="131"/>
      <c r="O1206" s="80"/>
      <c r="P1206" s="131"/>
      <c r="Q1206" s="130"/>
      <c r="R1206" s="130"/>
      <c r="S1206" s="130"/>
      <c r="T1206" s="130"/>
      <c r="U1206" s="130"/>
      <c r="V1206" s="131"/>
      <c r="W1206" s="127"/>
      <c r="X1206" s="127"/>
      <c r="Y1206" s="127"/>
      <c r="Z1206" s="127"/>
      <c r="AA1206" s="127"/>
      <c r="AB1206" s="127"/>
      <c r="AC1206" s="127"/>
      <c r="AD1206" s="127"/>
      <c r="AE1206" s="126"/>
      <c r="AF1206" s="10"/>
      <c r="AG1206" s="124"/>
      <c r="AH1206" s="124"/>
      <c r="AI1206" s="124"/>
      <c r="AJ1206" s="124"/>
      <c r="AO1206" s="124"/>
      <c r="BR1206" s="124"/>
      <c r="BS1206" s="125"/>
      <c r="BT1206" s="125"/>
      <c r="BX1206" s="124"/>
      <c r="BY1206" s="125"/>
      <c r="BZ1206" s="125"/>
      <c r="CO1206" s="136"/>
      <c r="CP1206" s="137"/>
    </row>
    <row r="1207" spans="1:94" s="123" customFormat="1" x14ac:dyDescent="0.25">
      <c r="A1207" s="128"/>
      <c r="B1207" s="128"/>
      <c r="C1207" s="79"/>
      <c r="D1207" s="79"/>
      <c r="E1207" s="128"/>
      <c r="F1207" s="129"/>
      <c r="G1207" s="128"/>
      <c r="H1207" s="129"/>
      <c r="I1207" s="127"/>
      <c r="J1207" s="127"/>
      <c r="K1207" s="128"/>
      <c r="L1207" s="152"/>
      <c r="M1207" s="153"/>
      <c r="N1207" s="131"/>
      <c r="O1207" s="80"/>
      <c r="P1207" s="131"/>
      <c r="Q1207" s="130"/>
      <c r="R1207" s="130"/>
      <c r="S1207" s="130"/>
      <c r="T1207" s="130"/>
      <c r="U1207" s="130"/>
      <c r="V1207" s="131"/>
      <c r="W1207" s="127"/>
      <c r="X1207" s="127"/>
      <c r="Y1207" s="127"/>
      <c r="Z1207" s="127"/>
      <c r="AA1207" s="127"/>
      <c r="AB1207" s="127"/>
      <c r="AC1207" s="127"/>
      <c r="AD1207" s="127"/>
      <c r="AE1207" s="126"/>
      <c r="AF1207" s="10"/>
      <c r="AG1207" s="124"/>
      <c r="AH1207" s="124"/>
      <c r="AI1207" s="124"/>
      <c r="AJ1207" s="124"/>
      <c r="AO1207" s="124"/>
      <c r="BR1207" s="124"/>
      <c r="BS1207" s="125"/>
      <c r="BT1207" s="125"/>
      <c r="BX1207" s="124"/>
      <c r="BY1207" s="125"/>
      <c r="BZ1207" s="125"/>
      <c r="CO1207" s="136"/>
      <c r="CP1207" s="137"/>
    </row>
    <row r="1208" spans="1:94" s="123" customFormat="1" x14ac:dyDescent="0.25">
      <c r="A1208" s="128"/>
      <c r="B1208" s="128"/>
      <c r="C1208" s="79"/>
      <c r="D1208" s="79"/>
      <c r="E1208" s="128"/>
      <c r="F1208" s="129"/>
      <c r="G1208" s="128"/>
      <c r="H1208" s="129"/>
      <c r="I1208" s="127"/>
      <c r="J1208" s="127"/>
      <c r="K1208" s="128"/>
      <c r="L1208" s="152"/>
      <c r="M1208" s="153"/>
      <c r="N1208" s="131"/>
      <c r="O1208" s="80"/>
      <c r="P1208" s="131"/>
      <c r="Q1208" s="130"/>
      <c r="R1208" s="130"/>
      <c r="S1208" s="130"/>
      <c r="T1208" s="130"/>
      <c r="U1208" s="130"/>
      <c r="V1208" s="131"/>
      <c r="W1208" s="127"/>
      <c r="X1208" s="127"/>
      <c r="Y1208" s="127"/>
      <c r="Z1208" s="127"/>
      <c r="AA1208" s="127"/>
      <c r="AB1208" s="127"/>
      <c r="AC1208" s="127"/>
      <c r="AD1208" s="127"/>
      <c r="AE1208" s="126"/>
      <c r="AF1208" s="10"/>
      <c r="AG1208" s="124"/>
      <c r="AH1208" s="124"/>
      <c r="AI1208" s="124"/>
      <c r="AJ1208" s="124"/>
      <c r="AO1208" s="124"/>
      <c r="BR1208" s="124"/>
      <c r="BS1208" s="125"/>
      <c r="BT1208" s="125"/>
      <c r="BX1208" s="124"/>
      <c r="BY1208" s="125"/>
      <c r="BZ1208" s="125"/>
      <c r="CO1208" s="136"/>
      <c r="CP1208" s="137"/>
    </row>
    <row r="1209" spans="1:94" s="123" customFormat="1" x14ac:dyDescent="0.25">
      <c r="A1209" s="128"/>
      <c r="B1209" s="128"/>
      <c r="C1209" s="79"/>
      <c r="D1209" s="79"/>
      <c r="E1209" s="128"/>
      <c r="F1209" s="129"/>
      <c r="G1209" s="128"/>
      <c r="H1209" s="129"/>
      <c r="I1209" s="127"/>
      <c r="J1209" s="127"/>
      <c r="K1209" s="128"/>
      <c r="L1209" s="152"/>
      <c r="M1209" s="153"/>
      <c r="N1209" s="131"/>
      <c r="O1209" s="80"/>
      <c r="P1209" s="131"/>
      <c r="Q1209" s="130"/>
      <c r="R1209" s="130"/>
      <c r="S1209" s="130"/>
      <c r="T1209" s="130"/>
      <c r="U1209" s="130"/>
      <c r="V1209" s="131"/>
      <c r="W1209" s="127"/>
      <c r="X1209" s="127"/>
      <c r="Y1209" s="127"/>
      <c r="Z1209" s="127"/>
      <c r="AA1209" s="127"/>
      <c r="AB1209" s="127"/>
      <c r="AC1209" s="127"/>
      <c r="AD1209" s="127"/>
      <c r="AE1209" s="126"/>
      <c r="AF1209" s="10"/>
      <c r="AG1209" s="124"/>
      <c r="AH1209" s="124"/>
      <c r="AI1209" s="124"/>
      <c r="AJ1209" s="124"/>
      <c r="AO1209" s="124"/>
      <c r="BR1209" s="124"/>
      <c r="BS1209" s="125"/>
      <c r="BT1209" s="125"/>
      <c r="BX1209" s="124"/>
      <c r="BY1209" s="125"/>
      <c r="BZ1209" s="125"/>
      <c r="CO1209" s="136"/>
      <c r="CP1209" s="137"/>
    </row>
    <row r="1210" spans="1:94" s="123" customFormat="1" x14ac:dyDescent="0.25">
      <c r="A1210" s="128"/>
      <c r="B1210" s="128"/>
      <c r="C1210" s="79"/>
      <c r="D1210" s="79"/>
      <c r="E1210" s="128"/>
      <c r="F1210" s="129"/>
      <c r="G1210" s="128"/>
      <c r="H1210" s="129"/>
      <c r="I1210" s="127"/>
      <c r="J1210" s="127"/>
      <c r="K1210" s="128"/>
      <c r="L1210" s="152"/>
      <c r="M1210" s="153"/>
      <c r="N1210" s="131"/>
      <c r="O1210" s="80"/>
      <c r="P1210" s="131"/>
      <c r="Q1210" s="130"/>
      <c r="R1210" s="130"/>
      <c r="S1210" s="130"/>
      <c r="T1210" s="130"/>
      <c r="U1210" s="130"/>
      <c r="V1210" s="131"/>
      <c r="W1210" s="127"/>
      <c r="X1210" s="127"/>
      <c r="Y1210" s="127"/>
      <c r="Z1210" s="127"/>
      <c r="AA1210" s="127"/>
      <c r="AB1210" s="127"/>
      <c r="AC1210" s="127"/>
      <c r="AD1210" s="127"/>
      <c r="AE1210" s="126"/>
      <c r="AF1210" s="10"/>
      <c r="AG1210" s="124"/>
      <c r="AH1210" s="124"/>
      <c r="AI1210" s="124"/>
      <c r="AJ1210" s="124"/>
      <c r="AO1210" s="124"/>
      <c r="BR1210" s="124"/>
      <c r="BS1210" s="125"/>
      <c r="BT1210" s="125"/>
      <c r="BX1210" s="124"/>
      <c r="BY1210" s="125"/>
      <c r="BZ1210" s="125"/>
      <c r="CO1210" s="136"/>
      <c r="CP1210" s="137"/>
    </row>
    <row r="1211" spans="1:94" s="123" customFormat="1" x14ac:dyDescent="0.25">
      <c r="A1211" s="128"/>
      <c r="B1211" s="128"/>
      <c r="C1211" s="79"/>
      <c r="D1211" s="79"/>
      <c r="E1211" s="128"/>
      <c r="F1211" s="129"/>
      <c r="G1211" s="128"/>
      <c r="H1211" s="129"/>
      <c r="I1211" s="127"/>
      <c r="J1211" s="127"/>
      <c r="K1211" s="128"/>
      <c r="L1211" s="152"/>
      <c r="M1211" s="153"/>
      <c r="N1211" s="131"/>
      <c r="O1211" s="80"/>
      <c r="P1211" s="131"/>
      <c r="Q1211" s="130"/>
      <c r="R1211" s="130"/>
      <c r="S1211" s="130"/>
      <c r="T1211" s="130"/>
      <c r="U1211" s="130"/>
      <c r="V1211" s="131"/>
      <c r="W1211" s="127"/>
      <c r="X1211" s="127"/>
      <c r="Y1211" s="127"/>
      <c r="Z1211" s="127"/>
      <c r="AA1211" s="127"/>
      <c r="AB1211" s="127"/>
      <c r="AC1211" s="127"/>
      <c r="AD1211" s="127"/>
      <c r="AE1211" s="126"/>
      <c r="AF1211" s="10"/>
      <c r="AG1211" s="124"/>
      <c r="AH1211" s="124"/>
      <c r="AI1211" s="124"/>
      <c r="AJ1211" s="124"/>
      <c r="AO1211" s="124"/>
      <c r="BR1211" s="124"/>
      <c r="BS1211" s="125"/>
      <c r="BT1211" s="125"/>
      <c r="BX1211" s="124"/>
      <c r="BY1211" s="125"/>
      <c r="BZ1211" s="125"/>
      <c r="CO1211" s="136"/>
      <c r="CP1211" s="137"/>
    </row>
    <row r="1212" spans="1:94" s="123" customFormat="1" x14ac:dyDescent="0.25">
      <c r="A1212" s="128"/>
      <c r="B1212" s="128"/>
      <c r="C1212" s="79"/>
      <c r="D1212" s="79"/>
      <c r="E1212" s="128"/>
      <c r="F1212" s="129"/>
      <c r="G1212" s="128"/>
      <c r="H1212" s="129"/>
      <c r="I1212" s="127"/>
      <c r="J1212" s="127"/>
      <c r="K1212" s="128"/>
      <c r="L1212" s="152"/>
      <c r="M1212" s="153"/>
      <c r="N1212" s="131"/>
      <c r="O1212" s="80"/>
      <c r="P1212" s="131"/>
      <c r="Q1212" s="130"/>
      <c r="R1212" s="130"/>
      <c r="S1212" s="130"/>
      <c r="T1212" s="130"/>
      <c r="U1212" s="130"/>
      <c r="V1212" s="131"/>
      <c r="W1212" s="127"/>
      <c r="X1212" s="127"/>
      <c r="Y1212" s="127"/>
      <c r="Z1212" s="127"/>
      <c r="AA1212" s="127"/>
      <c r="AB1212" s="127"/>
      <c r="AC1212" s="127"/>
      <c r="AD1212" s="127"/>
      <c r="AE1212" s="126"/>
      <c r="AF1212" s="10"/>
      <c r="AG1212" s="124"/>
      <c r="AH1212" s="124"/>
      <c r="AI1212" s="124"/>
      <c r="AJ1212" s="124"/>
      <c r="AO1212" s="124"/>
      <c r="BR1212" s="124"/>
      <c r="BS1212" s="125"/>
      <c r="BT1212" s="125"/>
      <c r="BX1212" s="124"/>
      <c r="BY1212" s="125"/>
      <c r="BZ1212" s="125"/>
      <c r="CO1212" s="136"/>
      <c r="CP1212" s="137"/>
    </row>
    <row r="1213" spans="1:94" s="123" customFormat="1" x14ac:dyDescent="0.25">
      <c r="A1213" s="128"/>
      <c r="B1213" s="128"/>
      <c r="C1213" s="79"/>
      <c r="D1213" s="79"/>
      <c r="E1213" s="128"/>
      <c r="F1213" s="129"/>
      <c r="G1213" s="128"/>
      <c r="H1213" s="129"/>
      <c r="I1213" s="127"/>
      <c r="J1213" s="127"/>
      <c r="K1213" s="128"/>
      <c r="L1213" s="152"/>
      <c r="M1213" s="153"/>
      <c r="N1213" s="131"/>
      <c r="O1213" s="80"/>
      <c r="P1213" s="131"/>
      <c r="Q1213" s="130"/>
      <c r="R1213" s="130"/>
      <c r="S1213" s="130"/>
      <c r="T1213" s="130"/>
      <c r="U1213" s="130"/>
      <c r="V1213" s="131"/>
      <c r="W1213" s="127"/>
      <c r="X1213" s="127"/>
      <c r="Y1213" s="127"/>
      <c r="Z1213" s="127"/>
      <c r="AA1213" s="127"/>
      <c r="AB1213" s="127"/>
      <c r="AC1213" s="127"/>
      <c r="AD1213" s="127"/>
      <c r="AE1213" s="126"/>
      <c r="AF1213" s="10"/>
      <c r="AG1213" s="124"/>
      <c r="AH1213" s="124"/>
      <c r="AI1213" s="124"/>
      <c r="AJ1213" s="124"/>
      <c r="AO1213" s="124"/>
      <c r="BR1213" s="124"/>
      <c r="BS1213" s="125"/>
      <c r="BT1213" s="125"/>
      <c r="BX1213" s="124"/>
      <c r="BY1213" s="125"/>
      <c r="BZ1213" s="125"/>
      <c r="CO1213" s="136"/>
      <c r="CP1213" s="137"/>
    </row>
    <row r="1214" spans="1:94" s="123" customFormat="1" x14ac:dyDescent="0.25">
      <c r="A1214" s="128"/>
      <c r="B1214" s="128"/>
      <c r="C1214" s="79"/>
      <c r="D1214" s="79"/>
      <c r="E1214" s="128"/>
      <c r="F1214" s="129"/>
      <c r="G1214" s="128"/>
      <c r="H1214" s="129"/>
      <c r="I1214" s="127"/>
      <c r="J1214" s="127"/>
      <c r="K1214" s="128"/>
      <c r="L1214" s="152"/>
      <c r="M1214" s="153"/>
      <c r="N1214" s="131"/>
      <c r="O1214" s="80"/>
      <c r="P1214" s="131"/>
      <c r="Q1214" s="130"/>
      <c r="R1214" s="130"/>
      <c r="S1214" s="130"/>
      <c r="T1214" s="130"/>
      <c r="U1214" s="130"/>
      <c r="V1214" s="131"/>
      <c r="W1214" s="127"/>
      <c r="X1214" s="127"/>
      <c r="Y1214" s="127"/>
      <c r="Z1214" s="127"/>
      <c r="AA1214" s="127"/>
      <c r="AB1214" s="127"/>
      <c r="AC1214" s="127"/>
      <c r="AD1214" s="127"/>
      <c r="AE1214" s="126"/>
      <c r="AF1214" s="10"/>
      <c r="AG1214" s="124"/>
      <c r="AH1214" s="124"/>
      <c r="AI1214" s="124"/>
      <c r="AJ1214" s="124"/>
      <c r="AO1214" s="124"/>
      <c r="BR1214" s="124"/>
      <c r="BS1214" s="125"/>
      <c r="BT1214" s="125"/>
      <c r="BX1214" s="124"/>
      <c r="BY1214" s="125"/>
      <c r="BZ1214" s="125"/>
      <c r="CO1214" s="136"/>
      <c r="CP1214" s="137"/>
    </row>
    <row r="1215" spans="1:94" s="123" customFormat="1" x14ac:dyDescent="0.25">
      <c r="A1215" s="128"/>
      <c r="B1215" s="128"/>
      <c r="C1215" s="79"/>
      <c r="D1215" s="79"/>
      <c r="E1215" s="128"/>
      <c r="F1215" s="129"/>
      <c r="G1215" s="128"/>
      <c r="H1215" s="129"/>
      <c r="I1215" s="127"/>
      <c r="J1215" s="127"/>
      <c r="K1215" s="128"/>
      <c r="L1215" s="152"/>
      <c r="M1215" s="153"/>
      <c r="N1215" s="131"/>
      <c r="O1215" s="80"/>
      <c r="P1215" s="131"/>
      <c r="Q1215" s="130"/>
      <c r="R1215" s="130"/>
      <c r="S1215" s="130"/>
      <c r="T1215" s="130"/>
      <c r="U1215" s="130"/>
      <c r="V1215" s="131"/>
      <c r="W1215" s="127"/>
      <c r="X1215" s="127"/>
      <c r="Y1215" s="127"/>
      <c r="Z1215" s="127"/>
      <c r="AA1215" s="127"/>
      <c r="AB1215" s="127"/>
      <c r="AC1215" s="127"/>
      <c r="AD1215" s="127"/>
      <c r="AE1215" s="126"/>
      <c r="AF1215" s="10"/>
      <c r="AG1215" s="124"/>
      <c r="AH1215" s="124"/>
      <c r="AI1215" s="124"/>
      <c r="AJ1215" s="124"/>
      <c r="AO1215" s="124"/>
      <c r="BR1215" s="124"/>
      <c r="BS1215" s="125"/>
      <c r="BT1215" s="125"/>
      <c r="BX1215" s="124"/>
      <c r="BY1215" s="125"/>
      <c r="BZ1215" s="125"/>
      <c r="CO1215" s="136"/>
      <c r="CP1215" s="137"/>
    </row>
    <row r="1216" spans="1:94" s="123" customFormat="1" x14ac:dyDescent="0.25">
      <c r="A1216" s="128"/>
      <c r="B1216" s="128"/>
      <c r="C1216" s="79"/>
      <c r="D1216" s="79"/>
      <c r="E1216" s="128"/>
      <c r="F1216" s="129"/>
      <c r="G1216" s="128"/>
      <c r="H1216" s="129"/>
      <c r="I1216" s="127"/>
      <c r="J1216" s="127"/>
      <c r="K1216" s="128"/>
      <c r="L1216" s="152"/>
      <c r="M1216" s="153"/>
      <c r="N1216" s="131"/>
      <c r="O1216" s="80"/>
      <c r="P1216" s="131"/>
      <c r="Q1216" s="130"/>
      <c r="R1216" s="130"/>
      <c r="S1216" s="130"/>
      <c r="T1216" s="130"/>
      <c r="U1216" s="130"/>
      <c r="V1216" s="131"/>
      <c r="W1216" s="127"/>
      <c r="X1216" s="127"/>
      <c r="Y1216" s="127"/>
      <c r="Z1216" s="127"/>
      <c r="AA1216" s="127"/>
      <c r="AB1216" s="127"/>
      <c r="AC1216" s="127"/>
      <c r="AD1216" s="127"/>
      <c r="AE1216" s="126"/>
      <c r="AF1216" s="10"/>
      <c r="AG1216" s="124"/>
      <c r="AH1216" s="124"/>
      <c r="AI1216" s="124"/>
      <c r="AJ1216" s="124"/>
      <c r="AO1216" s="124"/>
      <c r="BR1216" s="124"/>
      <c r="BS1216" s="125"/>
      <c r="BT1216" s="125"/>
      <c r="BX1216" s="124"/>
      <c r="BY1216" s="125"/>
      <c r="BZ1216" s="125"/>
      <c r="CO1216" s="136"/>
      <c r="CP1216" s="137"/>
    </row>
    <row r="1217" spans="1:94" s="123" customFormat="1" x14ac:dyDescent="0.25">
      <c r="A1217" s="128"/>
      <c r="B1217" s="128"/>
      <c r="C1217" s="79"/>
      <c r="D1217" s="79"/>
      <c r="E1217" s="128"/>
      <c r="F1217" s="129"/>
      <c r="G1217" s="128"/>
      <c r="H1217" s="129"/>
      <c r="I1217" s="127"/>
      <c r="J1217" s="127"/>
      <c r="K1217" s="128"/>
      <c r="L1217" s="152"/>
      <c r="M1217" s="153"/>
      <c r="N1217" s="131"/>
      <c r="O1217" s="80"/>
      <c r="P1217" s="131"/>
      <c r="Q1217" s="130"/>
      <c r="R1217" s="130"/>
      <c r="S1217" s="130"/>
      <c r="T1217" s="130"/>
      <c r="U1217" s="130"/>
      <c r="V1217" s="131"/>
      <c r="W1217" s="127"/>
      <c r="X1217" s="127"/>
      <c r="Y1217" s="127"/>
      <c r="Z1217" s="127"/>
      <c r="AA1217" s="127"/>
      <c r="AB1217" s="127"/>
      <c r="AC1217" s="127"/>
      <c r="AD1217" s="127"/>
      <c r="AE1217" s="126"/>
      <c r="AF1217" s="10"/>
      <c r="AG1217" s="124"/>
      <c r="AH1217" s="124"/>
      <c r="AI1217" s="124"/>
      <c r="AJ1217" s="124"/>
      <c r="AO1217" s="124"/>
      <c r="BR1217" s="124"/>
      <c r="BS1217" s="125"/>
      <c r="BT1217" s="125"/>
      <c r="BX1217" s="124"/>
      <c r="BY1217" s="125"/>
      <c r="BZ1217" s="125"/>
      <c r="CO1217" s="136"/>
      <c r="CP1217" s="137"/>
    </row>
    <row r="1218" spans="1:94" s="123" customFormat="1" x14ac:dyDescent="0.25">
      <c r="A1218" s="128"/>
      <c r="B1218" s="128"/>
      <c r="C1218" s="79"/>
      <c r="D1218" s="79"/>
      <c r="E1218" s="128"/>
      <c r="F1218" s="129"/>
      <c r="G1218" s="128"/>
      <c r="H1218" s="129"/>
      <c r="I1218" s="127"/>
      <c r="J1218" s="127"/>
      <c r="K1218" s="128"/>
      <c r="L1218" s="152"/>
      <c r="M1218" s="153"/>
      <c r="N1218" s="131"/>
      <c r="O1218" s="80"/>
      <c r="P1218" s="131"/>
      <c r="Q1218" s="130"/>
      <c r="R1218" s="130"/>
      <c r="S1218" s="130"/>
      <c r="T1218" s="130"/>
      <c r="U1218" s="130"/>
      <c r="V1218" s="131"/>
      <c r="W1218" s="127"/>
      <c r="X1218" s="127"/>
      <c r="Y1218" s="127"/>
      <c r="Z1218" s="127"/>
      <c r="AA1218" s="127"/>
      <c r="AB1218" s="127"/>
      <c r="AC1218" s="127"/>
      <c r="AD1218" s="127"/>
      <c r="AE1218" s="126"/>
      <c r="AF1218" s="10"/>
      <c r="AG1218" s="124"/>
      <c r="AH1218" s="124"/>
      <c r="AI1218" s="124"/>
      <c r="AJ1218" s="124"/>
      <c r="AO1218" s="124"/>
      <c r="BR1218" s="124"/>
      <c r="BS1218" s="125"/>
      <c r="BT1218" s="125"/>
      <c r="BX1218" s="124"/>
      <c r="BY1218" s="125"/>
      <c r="BZ1218" s="125"/>
      <c r="CO1218" s="136"/>
      <c r="CP1218" s="137"/>
    </row>
    <row r="1219" spans="1:94" s="123" customFormat="1" x14ac:dyDescent="0.25">
      <c r="A1219" s="128"/>
      <c r="B1219" s="128"/>
      <c r="C1219" s="79"/>
      <c r="D1219" s="79"/>
      <c r="E1219" s="128"/>
      <c r="F1219" s="129"/>
      <c r="G1219" s="128"/>
      <c r="H1219" s="129"/>
      <c r="I1219" s="127"/>
      <c r="J1219" s="127"/>
      <c r="K1219" s="128"/>
      <c r="L1219" s="152"/>
      <c r="M1219" s="153"/>
      <c r="N1219" s="131"/>
      <c r="O1219" s="80"/>
      <c r="P1219" s="131"/>
      <c r="Q1219" s="130"/>
      <c r="R1219" s="130"/>
      <c r="S1219" s="130"/>
      <c r="T1219" s="130"/>
      <c r="U1219" s="130"/>
      <c r="V1219" s="131"/>
      <c r="W1219" s="127"/>
      <c r="X1219" s="127"/>
      <c r="Y1219" s="127"/>
      <c r="Z1219" s="127"/>
      <c r="AA1219" s="127"/>
      <c r="AB1219" s="127"/>
      <c r="AC1219" s="127"/>
      <c r="AD1219" s="127"/>
      <c r="AE1219" s="126"/>
      <c r="AF1219" s="10"/>
      <c r="AG1219" s="124"/>
      <c r="AH1219" s="124"/>
      <c r="AI1219" s="124"/>
      <c r="AJ1219" s="124"/>
      <c r="AO1219" s="124"/>
      <c r="BR1219" s="124"/>
      <c r="BS1219" s="125"/>
      <c r="BT1219" s="125"/>
      <c r="BX1219" s="124"/>
      <c r="BY1219" s="125"/>
      <c r="BZ1219" s="125"/>
      <c r="CO1219" s="136"/>
      <c r="CP1219" s="137"/>
    </row>
    <row r="1220" spans="1:94" s="123" customFormat="1" x14ac:dyDescent="0.25">
      <c r="A1220" s="128"/>
      <c r="B1220" s="128"/>
      <c r="C1220" s="79"/>
      <c r="D1220" s="79"/>
      <c r="E1220" s="128"/>
      <c r="F1220" s="129"/>
      <c r="G1220" s="128"/>
      <c r="H1220" s="129"/>
      <c r="I1220" s="127"/>
      <c r="J1220" s="127"/>
      <c r="K1220" s="128"/>
      <c r="L1220" s="152"/>
      <c r="M1220" s="153"/>
      <c r="N1220" s="131"/>
      <c r="O1220" s="80"/>
      <c r="P1220" s="131"/>
      <c r="Q1220" s="130"/>
      <c r="R1220" s="130"/>
      <c r="S1220" s="130"/>
      <c r="T1220" s="130"/>
      <c r="U1220" s="130"/>
      <c r="V1220" s="131"/>
      <c r="W1220" s="127"/>
      <c r="X1220" s="127"/>
      <c r="Y1220" s="127"/>
      <c r="Z1220" s="127"/>
      <c r="AA1220" s="127"/>
      <c r="AB1220" s="127"/>
      <c r="AC1220" s="127"/>
      <c r="AD1220" s="127"/>
      <c r="AE1220" s="126"/>
      <c r="AF1220" s="10"/>
      <c r="AG1220" s="124"/>
      <c r="AH1220" s="124"/>
      <c r="AI1220" s="124"/>
      <c r="AJ1220" s="124"/>
      <c r="AO1220" s="124"/>
      <c r="BR1220" s="124"/>
      <c r="BS1220" s="125"/>
      <c r="BT1220" s="125"/>
      <c r="BX1220" s="124"/>
      <c r="BY1220" s="125"/>
      <c r="BZ1220" s="125"/>
      <c r="CO1220" s="136"/>
      <c r="CP1220" s="137"/>
    </row>
    <row r="1221" spans="1:94" s="123" customFormat="1" x14ac:dyDescent="0.25">
      <c r="A1221" s="128"/>
      <c r="B1221" s="128"/>
      <c r="C1221" s="79"/>
      <c r="D1221" s="79"/>
      <c r="E1221" s="128"/>
      <c r="F1221" s="129"/>
      <c r="G1221" s="128"/>
      <c r="H1221" s="129"/>
      <c r="I1221" s="127"/>
      <c r="J1221" s="127"/>
      <c r="K1221" s="128"/>
      <c r="L1221" s="152"/>
      <c r="M1221" s="153"/>
      <c r="N1221" s="131"/>
      <c r="O1221" s="80"/>
      <c r="P1221" s="131"/>
      <c r="Q1221" s="130"/>
      <c r="R1221" s="130"/>
      <c r="S1221" s="130"/>
      <c r="T1221" s="130"/>
      <c r="U1221" s="130"/>
      <c r="V1221" s="131"/>
      <c r="W1221" s="127"/>
      <c r="X1221" s="127"/>
      <c r="Y1221" s="127"/>
      <c r="Z1221" s="127"/>
      <c r="AA1221" s="127"/>
      <c r="AB1221" s="127"/>
      <c r="AC1221" s="127"/>
      <c r="AD1221" s="127"/>
      <c r="AE1221" s="126"/>
      <c r="AF1221" s="10"/>
      <c r="AG1221" s="124"/>
      <c r="AH1221" s="124"/>
      <c r="AI1221" s="124"/>
      <c r="AJ1221" s="124"/>
      <c r="AO1221" s="124"/>
      <c r="BR1221" s="124"/>
      <c r="BS1221" s="125"/>
      <c r="BT1221" s="125"/>
      <c r="BX1221" s="124"/>
      <c r="BY1221" s="125"/>
      <c r="BZ1221" s="125"/>
      <c r="CO1221" s="136"/>
      <c r="CP1221" s="137"/>
    </row>
    <row r="1222" spans="1:94" s="123" customFormat="1" x14ac:dyDescent="0.25">
      <c r="A1222" s="128"/>
      <c r="B1222" s="128"/>
      <c r="C1222" s="79"/>
      <c r="D1222" s="79"/>
      <c r="E1222" s="128"/>
      <c r="F1222" s="129"/>
      <c r="G1222" s="128"/>
      <c r="H1222" s="129"/>
      <c r="I1222" s="127"/>
      <c r="J1222" s="127"/>
      <c r="K1222" s="128"/>
      <c r="L1222" s="152"/>
      <c r="M1222" s="153"/>
      <c r="N1222" s="131"/>
      <c r="O1222" s="80"/>
      <c r="P1222" s="131"/>
      <c r="Q1222" s="130"/>
      <c r="R1222" s="130"/>
      <c r="S1222" s="130"/>
      <c r="T1222" s="130"/>
      <c r="U1222" s="130"/>
      <c r="V1222" s="131"/>
      <c r="W1222" s="127"/>
      <c r="X1222" s="127"/>
      <c r="Y1222" s="127"/>
      <c r="Z1222" s="127"/>
      <c r="AA1222" s="127"/>
      <c r="AB1222" s="127"/>
      <c r="AC1222" s="127"/>
      <c r="AD1222" s="127"/>
      <c r="AE1222" s="126"/>
      <c r="AF1222" s="10"/>
      <c r="AG1222" s="124"/>
      <c r="AH1222" s="124"/>
      <c r="AI1222" s="124"/>
      <c r="AJ1222" s="124"/>
      <c r="AO1222" s="124"/>
      <c r="BR1222" s="124"/>
      <c r="BS1222" s="125"/>
      <c r="BT1222" s="125"/>
      <c r="BX1222" s="124"/>
      <c r="BY1222" s="125"/>
      <c r="BZ1222" s="125"/>
      <c r="CO1222" s="136"/>
      <c r="CP1222" s="137"/>
    </row>
    <row r="1223" spans="1:94" s="123" customFormat="1" x14ac:dyDescent="0.25">
      <c r="A1223" s="128"/>
      <c r="B1223" s="128"/>
      <c r="C1223" s="79"/>
      <c r="D1223" s="79"/>
      <c r="E1223" s="128"/>
      <c r="F1223" s="129"/>
      <c r="G1223" s="128"/>
      <c r="H1223" s="129"/>
      <c r="I1223" s="127"/>
      <c r="J1223" s="127"/>
      <c r="K1223" s="128"/>
      <c r="L1223" s="152"/>
      <c r="M1223" s="153"/>
      <c r="N1223" s="131"/>
      <c r="O1223" s="80"/>
      <c r="P1223" s="131"/>
      <c r="Q1223" s="130"/>
      <c r="R1223" s="130"/>
      <c r="S1223" s="130"/>
      <c r="T1223" s="130"/>
      <c r="U1223" s="130"/>
      <c r="V1223" s="131"/>
      <c r="W1223" s="127"/>
      <c r="X1223" s="127"/>
      <c r="Y1223" s="127"/>
      <c r="Z1223" s="127"/>
      <c r="AA1223" s="127"/>
      <c r="AB1223" s="127"/>
      <c r="AC1223" s="127"/>
      <c r="AD1223" s="127"/>
      <c r="AE1223" s="126"/>
      <c r="AF1223" s="10"/>
      <c r="AG1223" s="124"/>
      <c r="AH1223" s="124"/>
      <c r="AI1223" s="124"/>
      <c r="AJ1223" s="124"/>
      <c r="AO1223" s="124"/>
      <c r="BR1223" s="124"/>
      <c r="BS1223" s="125"/>
      <c r="BT1223" s="125"/>
      <c r="BX1223" s="124"/>
      <c r="BY1223" s="125"/>
      <c r="BZ1223" s="125"/>
      <c r="CO1223" s="136"/>
      <c r="CP1223" s="137"/>
    </row>
    <row r="1224" spans="1:94" s="123" customFormat="1" x14ac:dyDescent="0.25">
      <c r="A1224" s="128"/>
      <c r="B1224" s="128"/>
      <c r="C1224" s="79"/>
      <c r="D1224" s="79"/>
      <c r="E1224" s="128"/>
      <c r="F1224" s="129"/>
      <c r="G1224" s="128"/>
      <c r="H1224" s="129"/>
      <c r="I1224" s="127"/>
      <c r="J1224" s="127"/>
      <c r="K1224" s="128"/>
      <c r="L1224" s="152"/>
      <c r="M1224" s="153"/>
      <c r="N1224" s="131"/>
      <c r="O1224" s="80"/>
      <c r="P1224" s="131"/>
      <c r="Q1224" s="130"/>
      <c r="R1224" s="130"/>
      <c r="S1224" s="130"/>
      <c r="T1224" s="130"/>
      <c r="U1224" s="130"/>
      <c r="V1224" s="131"/>
      <c r="W1224" s="127"/>
      <c r="X1224" s="127"/>
      <c r="Y1224" s="127"/>
      <c r="Z1224" s="127"/>
      <c r="AA1224" s="127"/>
      <c r="AB1224" s="127"/>
      <c r="AC1224" s="127"/>
      <c r="AD1224" s="127"/>
      <c r="AE1224" s="126"/>
      <c r="AF1224" s="10"/>
      <c r="AG1224" s="124"/>
      <c r="AH1224" s="124"/>
      <c r="AI1224" s="124"/>
      <c r="AJ1224" s="124"/>
      <c r="AO1224" s="124"/>
      <c r="BR1224" s="124"/>
      <c r="BS1224" s="125"/>
      <c r="BT1224" s="125"/>
      <c r="BX1224" s="124"/>
      <c r="BY1224" s="125"/>
      <c r="BZ1224" s="125"/>
      <c r="CO1224" s="136"/>
      <c r="CP1224" s="137"/>
    </row>
    <row r="1225" spans="1:94" s="123" customFormat="1" x14ac:dyDescent="0.25">
      <c r="A1225" s="128"/>
      <c r="B1225" s="128"/>
      <c r="C1225" s="79"/>
      <c r="D1225" s="79"/>
      <c r="E1225" s="128"/>
      <c r="F1225" s="129"/>
      <c r="G1225" s="128"/>
      <c r="H1225" s="129"/>
      <c r="I1225" s="127"/>
      <c r="J1225" s="127"/>
      <c r="K1225" s="128"/>
      <c r="L1225" s="152"/>
      <c r="M1225" s="153"/>
      <c r="N1225" s="131"/>
      <c r="O1225" s="80"/>
      <c r="P1225" s="131"/>
      <c r="Q1225" s="130"/>
      <c r="R1225" s="130"/>
      <c r="S1225" s="130"/>
      <c r="T1225" s="130"/>
      <c r="U1225" s="130"/>
      <c r="V1225" s="131"/>
      <c r="W1225" s="127"/>
      <c r="X1225" s="127"/>
      <c r="Y1225" s="127"/>
      <c r="Z1225" s="127"/>
      <c r="AA1225" s="127"/>
      <c r="AB1225" s="127"/>
      <c r="AC1225" s="127"/>
      <c r="AD1225" s="127"/>
      <c r="AE1225" s="126"/>
      <c r="AF1225" s="10"/>
      <c r="AG1225" s="124"/>
      <c r="AH1225" s="124"/>
      <c r="AI1225" s="124"/>
      <c r="AJ1225" s="124"/>
      <c r="AO1225" s="124"/>
      <c r="BR1225" s="124"/>
      <c r="BS1225" s="125"/>
      <c r="BT1225" s="125"/>
      <c r="BX1225" s="124"/>
      <c r="BY1225" s="125"/>
      <c r="BZ1225" s="125"/>
      <c r="CO1225" s="136"/>
      <c r="CP1225" s="137"/>
    </row>
    <row r="1226" spans="1:94" s="123" customFormat="1" x14ac:dyDescent="0.25">
      <c r="A1226" s="128"/>
      <c r="B1226" s="128"/>
      <c r="C1226" s="79"/>
      <c r="D1226" s="79"/>
      <c r="E1226" s="128"/>
      <c r="F1226" s="129"/>
      <c r="G1226" s="128"/>
      <c r="H1226" s="129"/>
      <c r="I1226" s="127"/>
      <c r="J1226" s="127"/>
      <c r="K1226" s="128"/>
      <c r="L1226" s="152"/>
      <c r="M1226" s="153"/>
      <c r="N1226" s="131"/>
      <c r="O1226" s="80"/>
      <c r="P1226" s="131"/>
      <c r="Q1226" s="130"/>
      <c r="R1226" s="130"/>
      <c r="S1226" s="130"/>
      <c r="T1226" s="130"/>
      <c r="U1226" s="130"/>
      <c r="V1226" s="131"/>
      <c r="W1226" s="127"/>
      <c r="X1226" s="127"/>
      <c r="Y1226" s="127"/>
      <c r="Z1226" s="127"/>
      <c r="AA1226" s="127"/>
      <c r="AB1226" s="127"/>
      <c r="AC1226" s="127"/>
      <c r="AD1226" s="127"/>
      <c r="AE1226" s="126"/>
      <c r="AF1226" s="10"/>
      <c r="AG1226" s="124"/>
      <c r="AH1226" s="124"/>
      <c r="AI1226" s="124"/>
      <c r="AJ1226" s="124"/>
      <c r="AO1226" s="124"/>
      <c r="BR1226" s="124"/>
      <c r="BS1226" s="125"/>
      <c r="BT1226" s="125"/>
      <c r="BX1226" s="124"/>
      <c r="BY1226" s="125"/>
      <c r="BZ1226" s="125"/>
      <c r="CO1226" s="136"/>
      <c r="CP1226" s="137"/>
    </row>
    <row r="1227" spans="1:94" s="123" customFormat="1" x14ac:dyDescent="0.25">
      <c r="A1227" s="128"/>
      <c r="B1227" s="128"/>
      <c r="C1227" s="79"/>
      <c r="D1227" s="79"/>
      <c r="E1227" s="128"/>
      <c r="F1227" s="129"/>
      <c r="G1227" s="128"/>
      <c r="H1227" s="129"/>
      <c r="I1227" s="127"/>
      <c r="J1227" s="127"/>
      <c r="K1227" s="128"/>
      <c r="L1227" s="152"/>
      <c r="M1227" s="153"/>
      <c r="N1227" s="131"/>
      <c r="O1227" s="80"/>
      <c r="P1227" s="131"/>
      <c r="Q1227" s="130"/>
      <c r="R1227" s="130"/>
      <c r="S1227" s="130"/>
      <c r="T1227" s="130"/>
      <c r="U1227" s="130"/>
      <c r="V1227" s="131"/>
      <c r="W1227" s="127"/>
      <c r="X1227" s="127"/>
      <c r="Y1227" s="127"/>
      <c r="Z1227" s="127"/>
      <c r="AA1227" s="127"/>
      <c r="AB1227" s="127"/>
      <c r="AC1227" s="127"/>
      <c r="AD1227" s="127"/>
      <c r="AE1227" s="126"/>
      <c r="AF1227" s="10"/>
      <c r="AG1227" s="124"/>
      <c r="AH1227" s="124"/>
      <c r="AI1227" s="124"/>
      <c r="AJ1227" s="124"/>
      <c r="AO1227" s="124"/>
      <c r="BR1227" s="124"/>
      <c r="BS1227" s="125"/>
      <c r="BT1227" s="125"/>
      <c r="BX1227" s="124"/>
      <c r="BY1227" s="125"/>
      <c r="BZ1227" s="125"/>
      <c r="CO1227" s="136"/>
      <c r="CP1227" s="137"/>
    </row>
    <row r="1228" spans="1:94" s="123" customFormat="1" x14ac:dyDescent="0.25">
      <c r="A1228" s="128"/>
      <c r="B1228" s="128"/>
      <c r="C1228" s="79"/>
      <c r="D1228" s="79"/>
      <c r="E1228" s="128"/>
      <c r="F1228" s="129"/>
      <c r="G1228" s="128"/>
      <c r="H1228" s="129"/>
      <c r="I1228" s="127"/>
      <c r="J1228" s="127"/>
      <c r="K1228" s="128"/>
      <c r="L1228" s="152"/>
      <c r="M1228" s="153"/>
      <c r="N1228" s="131"/>
      <c r="O1228" s="80"/>
      <c r="P1228" s="131"/>
      <c r="Q1228" s="130"/>
      <c r="R1228" s="130"/>
      <c r="S1228" s="130"/>
      <c r="T1228" s="130"/>
      <c r="U1228" s="130"/>
      <c r="V1228" s="131"/>
      <c r="W1228" s="127"/>
      <c r="X1228" s="127"/>
      <c r="Y1228" s="127"/>
      <c r="Z1228" s="127"/>
      <c r="AA1228" s="127"/>
      <c r="AB1228" s="127"/>
      <c r="AC1228" s="127"/>
      <c r="AD1228" s="127"/>
      <c r="AE1228" s="126"/>
      <c r="AF1228" s="10"/>
      <c r="AG1228" s="124"/>
      <c r="AH1228" s="124"/>
      <c r="AI1228" s="124"/>
      <c r="AJ1228" s="124"/>
      <c r="AO1228" s="124"/>
      <c r="BR1228" s="124"/>
      <c r="BS1228" s="125"/>
      <c r="BT1228" s="125"/>
      <c r="BX1228" s="124"/>
      <c r="BY1228" s="125"/>
      <c r="BZ1228" s="125"/>
      <c r="CO1228" s="136"/>
      <c r="CP1228" s="137"/>
    </row>
    <row r="1229" spans="1:94" s="123" customFormat="1" x14ac:dyDescent="0.25">
      <c r="A1229" s="128"/>
      <c r="B1229" s="128"/>
      <c r="C1229" s="79"/>
      <c r="D1229" s="79"/>
      <c r="E1229" s="128"/>
      <c r="F1229" s="129"/>
      <c r="G1229" s="128"/>
      <c r="H1229" s="129"/>
      <c r="I1229" s="127"/>
      <c r="J1229" s="127"/>
      <c r="K1229" s="128"/>
      <c r="L1229" s="152"/>
      <c r="M1229" s="153"/>
      <c r="N1229" s="131"/>
      <c r="O1229" s="80"/>
      <c r="P1229" s="131"/>
      <c r="Q1229" s="130"/>
      <c r="R1229" s="130"/>
      <c r="S1229" s="130"/>
      <c r="T1229" s="130"/>
      <c r="U1229" s="130"/>
      <c r="V1229" s="131"/>
      <c r="W1229" s="127"/>
      <c r="X1229" s="127"/>
      <c r="Y1229" s="127"/>
      <c r="Z1229" s="127"/>
      <c r="AA1229" s="127"/>
      <c r="AB1229" s="127"/>
      <c r="AC1229" s="127"/>
      <c r="AD1229" s="127"/>
      <c r="AE1229" s="126"/>
      <c r="AF1229" s="10"/>
      <c r="AG1229" s="124"/>
      <c r="AH1229" s="124"/>
      <c r="AI1229" s="124"/>
      <c r="AJ1229" s="124"/>
      <c r="AO1229" s="124"/>
      <c r="BR1229" s="124"/>
      <c r="BS1229" s="125"/>
      <c r="BT1229" s="125"/>
      <c r="BX1229" s="124"/>
      <c r="BY1229" s="125"/>
      <c r="BZ1229" s="125"/>
      <c r="CO1229" s="136"/>
      <c r="CP1229" s="137"/>
    </row>
    <row r="1230" spans="1:94" s="123" customFormat="1" x14ac:dyDescent="0.25">
      <c r="A1230" s="128"/>
      <c r="B1230" s="128"/>
      <c r="C1230" s="79"/>
      <c r="D1230" s="79"/>
      <c r="E1230" s="128"/>
      <c r="F1230" s="129"/>
      <c r="G1230" s="128"/>
      <c r="H1230" s="129"/>
      <c r="I1230" s="127"/>
      <c r="J1230" s="127"/>
      <c r="K1230" s="128"/>
      <c r="L1230" s="152"/>
      <c r="M1230" s="153"/>
      <c r="N1230" s="131"/>
      <c r="O1230" s="80"/>
      <c r="P1230" s="131"/>
      <c r="Q1230" s="130"/>
      <c r="R1230" s="130"/>
      <c r="S1230" s="130"/>
      <c r="T1230" s="130"/>
      <c r="U1230" s="130"/>
      <c r="V1230" s="131"/>
      <c r="W1230" s="127"/>
      <c r="X1230" s="127"/>
      <c r="Y1230" s="127"/>
      <c r="Z1230" s="127"/>
      <c r="AA1230" s="127"/>
      <c r="AB1230" s="127"/>
      <c r="AC1230" s="127"/>
      <c r="AD1230" s="127"/>
      <c r="AE1230" s="126"/>
      <c r="AF1230" s="10"/>
      <c r="AG1230" s="124"/>
      <c r="AH1230" s="124"/>
      <c r="AI1230" s="124"/>
      <c r="AJ1230" s="124"/>
      <c r="AO1230" s="124"/>
      <c r="BR1230" s="124"/>
      <c r="BS1230" s="125"/>
      <c r="BT1230" s="125"/>
      <c r="BX1230" s="124"/>
      <c r="BY1230" s="125"/>
      <c r="BZ1230" s="125"/>
      <c r="CO1230" s="136"/>
      <c r="CP1230" s="137"/>
    </row>
    <row r="1231" spans="1:94" s="123" customFormat="1" x14ac:dyDescent="0.25">
      <c r="A1231" s="128"/>
      <c r="B1231" s="128"/>
      <c r="C1231" s="79"/>
      <c r="D1231" s="79"/>
      <c r="E1231" s="128"/>
      <c r="F1231" s="129"/>
      <c r="G1231" s="128"/>
      <c r="H1231" s="129"/>
      <c r="I1231" s="127"/>
      <c r="J1231" s="127"/>
      <c r="K1231" s="128"/>
      <c r="L1231" s="152"/>
      <c r="M1231" s="153"/>
      <c r="N1231" s="131"/>
      <c r="O1231" s="80"/>
      <c r="P1231" s="131"/>
      <c r="Q1231" s="130"/>
      <c r="R1231" s="130"/>
      <c r="S1231" s="130"/>
      <c r="T1231" s="130"/>
      <c r="U1231" s="130"/>
      <c r="V1231" s="131"/>
      <c r="W1231" s="127"/>
      <c r="X1231" s="127"/>
      <c r="Y1231" s="127"/>
      <c r="Z1231" s="127"/>
      <c r="AA1231" s="127"/>
      <c r="AB1231" s="127"/>
      <c r="AC1231" s="127"/>
      <c r="AD1231" s="127"/>
      <c r="AE1231" s="126"/>
      <c r="AF1231" s="10"/>
      <c r="AG1231" s="124"/>
      <c r="AH1231" s="124"/>
      <c r="AI1231" s="124"/>
      <c r="AJ1231" s="124"/>
      <c r="AO1231" s="124"/>
      <c r="BR1231" s="124"/>
      <c r="BS1231" s="125"/>
      <c r="BT1231" s="125"/>
      <c r="BX1231" s="124"/>
      <c r="BY1231" s="125"/>
      <c r="BZ1231" s="125"/>
      <c r="CO1231" s="136"/>
      <c r="CP1231" s="137"/>
    </row>
    <row r="1232" spans="1:94" s="123" customFormat="1" x14ac:dyDescent="0.25">
      <c r="A1232" s="128"/>
      <c r="B1232" s="128"/>
      <c r="C1232" s="79"/>
      <c r="D1232" s="79"/>
      <c r="E1232" s="128"/>
      <c r="F1232" s="129"/>
      <c r="G1232" s="128"/>
      <c r="H1232" s="129"/>
      <c r="I1232" s="127"/>
      <c r="J1232" s="127"/>
      <c r="K1232" s="128"/>
      <c r="L1232" s="152"/>
      <c r="M1232" s="153"/>
      <c r="N1232" s="131"/>
      <c r="O1232" s="80"/>
      <c r="P1232" s="131"/>
      <c r="Q1232" s="130"/>
      <c r="R1232" s="130"/>
      <c r="S1232" s="130"/>
      <c r="T1232" s="130"/>
      <c r="U1232" s="130"/>
      <c r="V1232" s="131"/>
      <c r="W1232" s="127"/>
      <c r="X1232" s="127"/>
      <c r="Y1232" s="127"/>
      <c r="Z1232" s="127"/>
      <c r="AA1232" s="127"/>
      <c r="AB1232" s="127"/>
      <c r="AC1232" s="127"/>
      <c r="AD1232" s="127"/>
      <c r="AE1232" s="126"/>
      <c r="AF1232" s="10"/>
      <c r="AG1232" s="124"/>
      <c r="AH1232" s="124"/>
      <c r="AI1232" s="124"/>
      <c r="AJ1232" s="124"/>
      <c r="AO1232" s="124"/>
      <c r="BR1232" s="124"/>
      <c r="BS1232" s="125"/>
      <c r="BT1232" s="125"/>
      <c r="BX1232" s="124"/>
      <c r="BY1232" s="125"/>
      <c r="BZ1232" s="125"/>
      <c r="CO1232" s="136"/>
      <c r="CP1232" s="137"/>
    </row>
    <row r="1233" spans="1:94" s="123" customFormat="1" x14ac:dyDescent="0.25">
      <c r="A1233" s="128"/>
      <c r="B1233" s="128"/>
      <c r="C1233" s="79"/>
      <c r="D1233" s="79"/>
      <c r="E1233" s="128"/>
      <c r="F1233" s="129"/>
      <c r="G1233" s="128"/>
      <c r="H1233" s="129"/>
      <c r="I1233" s="127"/>
      <c r="J1233" s="127"/>
      <c r="K1233" s="128"/>
      <c r="L1233" s="152"/>
      <c r="M1233" s="153"/>
      <c r="N1233" s="131"/>
      <c r="O1233" s="80"/>
      <c r="P1233" s="131"/>
      <c r="Q1233" s="130"/>
      <c r="R1233" s="130"/>
      <c r="S1233" s="130"/>
      <c r="T1233" s="130"/>
      <c r="U1233" s="130"/>
      <c r="V1233" s="131"/>
      <c r="W1233" s="127"/>
      <c r="X1233" s="127"/>
      <c r="Y1233" s="127"/>
      <c r="Z1233" s="127"/>
      <c r="AA1233" s="127"/>
      <c r="AB1233" s="127"/>
      <c r="AC1233" s="127"/>
      <c r="AD1233" s="127"/>
      <c r="AE1233" s="126"/>
      <c r="AF1233" s="10"/>
      <c r="AG1233" s="124"/>
      <c r="AH1233" s="124"/>
      <c r="AI1233" s="124"/>
      <c r="AJ1233" s="124"/>
      <c r="AO1233" s="124"/>
      <c r="BR1233" s="124"/>
      <c r="BS1233" s="125"/>
      <c r="BT1233" s="125"/>
      <c r="BX1233" s="124"/>
      <c r="BY1233" s="125"/>
      <c r="BZ1233" s="125"/>
      <c r="CO1233" s="136"/>
      <c r="CP1233" s="137"/>
    </row>
    <row r="1234" spans="1:94" s="123" customFormat="1" x14ac:dyDescent="0.25">
      <c r="A1234" s="128"/>
      <c r="B1234" s="128"/>
      <c r="C1234" s="79"/>
      <c r="D1234" s="79"/>
      <c r="E1234" s="128"/>
      <c r="F1234" s="129"/>
      <c r="G1234" s="128"/>
      <c r="H1234" s="129"/>
      <c r="I1234" s="127"/>
      <c r="J1234" s="127"/>
      <c r="K1234" s="128"/>
      <c r="L1234" s="152"/>
      <c r="M1234" s="153"/>
      <c r="N1234" s="131"/>
      <c r="O1234" s="80"/>
      <c r="P1234" s="131"/>
      <c r="Q1234" s="130"/>
      <c r="R1234" s="130"/>
      <c r="S1234" s="130"/>
      <c r="T1234" s="130"/>
      <c r="U1234" s="130"/>
      <c r="V1234" s="131"/>
      <c r="W1234" s="127"/>
      <c r="X1234" s="127"/>
      <c r="Y1234" s="127"/>
      <c r="Z1234" s="127"/>
      <c r="AA1234" s="127"/>
      <c r="AB1234" s="127"/>
      <c r="AC1234" s="127"/>
      <c r="AD1234" s="127"/>
      <c r="AE1234" s="126"/>
      <c r="AF1234" s="10"/>
      <c r="AG1234" s="124"/>
      <c r="AH1234" s="124"/>
      <c r="AI1234" s="124"/>
      <c r="AJ1234" s="124"/>
      <c r="AO1234" s="124"/>
      <c r="BR1234" s="124"/>
      <c r="BS1234" s="125"/>
      <c r="BT1234" s="125"/>
      <c r="BX1234" s="124"/>
      <c r="BY1234" s="125"/>
      <c r="BZ1234" s="125"/>
      <c r="CO1234" s="136"/>
      <c r="CP1234" s="137"/>
    </row>
    <row r="1235" spans="1:94" s="123" customFormat="1" x14ac:dyDescent="0.25">
      <c r="A1235" s="128"/>
      <c r="B1235" s="128"/>
      <c r="C1235" s="79"/>
      <c r="D1235" s="79"/>
      <c r="E1235" s="128"/>
      <c r="F1235" s="129"/>
      <c r="G1235" s="128"/>
      <c r="H1235" s="129"/>
      <c r="I1235" s="127"/>
      <c r="J1235" s="127"/>
      <c r="K1235" s="128"/>
      <c r="L1235" s="152"/>
      <c r="M1235" s="153"/>
      <c r="N1235" s="131"/>
      <c r="O1235" s="80"/>
      <c r="P1235" s="131"/>
      <c r="Q1235" s="130"/>
      <c r="R1235" s="130"/>
      <c r="S1235" s="130"/>
      <c r="T1235" s="130"/>
      <c r="U1235" s="130"/>
      <c r="V1235" s="131"/>
      <c r="W1235" s="127"/>
      <c r="X1235" s="127"/>
      <c r="Y1235" s="127"/>
      <c r="Z1235" s="127"/>
      <c r="AA1235" s="127"/>
      <c r="AB1235" s="127"/>
      <c r="AC1235" s="127"/>
      <c r="AD1235" s="127"/>
      <c r="AE1235" s="126"/>
      <c r="AF1235" s="10"/>
      <c r="AG1235" s="124"/>
      <c r="AH1235" s="124"/>
      <c r="AI1235" s="124"/>
      <c r="AJ1235" s="124"/>
      <c r="AO1235" s="124"/>
      <c r="BR1235" s="124"/>
      <c r="BS1235" s="125"/>
      <c r="BT1235" s="125"/>
      <c r="BX1235" s="124"/>
      <c r="BY1235" s="125"/>
      <c r="BZ1235" s="125"/>
      <c r="CO1235" s="136"/>
      <c r="CP1235" s="137"/>
    </row>
    <row r="1236" spans="1:94" s="123" customFormat="1" x14ac:dyDescent="0.25">
      <c r="A1236" s="128"/>
      <c r="B1236" s="128"/>
      <c r="C1236" s="79"/>
      <c r="D1236" s="79"/>
      <c r="E1236" s="128"/>
      <c r="F1236" s="129"/>
      <c r="G1236" s="128"/>
      <c r="H1236" s="129"/>
      <c r="I1236" s="127"/>
      <c r="J1236" s="127"/>
      <c r="K1236" s="128"/>
      <c r="L1236" s="152"/>
      <c r="M1236" s="153"/>
      <c r="N1236" s="131"/>
      <c r="O1236" s="80"/>
      <c r="P1236" s="131"/>
      <c r="Q1236" s="130"/>
      <c r="R1236" s="130"/>
      <c r="S1236" s="130"/>
      <c r="T1236" s="130"/>
      <c r="U1236" s="130"/>
      <c r="V1236" s="131"/>
      <c r="W1236" s="127"/>
      <c r="X1236" s="127"/>
      <c r="Y1236" s="127"/>
      <c r="Z1236" s="127"/>
      <c r="AA1236" s="127"/>
      <c r="AB1236" s="127"/>
      <c r="AC1236" s="127"/>
      <c r="AD1236" s="127"/>
      <c r="AE1236" s="126"/>
      <c r="AF1236" s="10"/>
      <c r="AG1236" s="124"/>
      <c r="AH1236" s="124"/>
      <c r="AI1236" s="124"/>
      <c r="AJ1236" s="124"/>
      <c r="AO1236" s="124"/>
      <c r="BR1236" s="124"/>
      <c r="BS1236" s="125"/>
      <c r="BT1236" s="125"/>
      <c r="BX1236" s="124"/>
      <c r="BY1236" s="125"/>
      <c r="BZ1236" s="125"/>
      <c r="CO1236" s="136"/>
      <c r="CP1236" s="137"/>
    </row>
    <row r="1237" spans="1:94" s="123" customFormat="1" x14ac:dyDescent="0.25">
      <c r="A1237" s="128"/>
      <c r="B1237" s="128"/>
      <c r="C1237" s="79"/>
      <c r="D1237" s="79"/>
      <c r="E1237" s="128"/>
      <c r="F1237" s="129"/>
      <c r="G1237" s="128"/>
      <c r="H1237" s="129"/>
      <c r="I1237" s="127"/>
      <c r="J1237" s="127"/>
      <c r="K1237" s="128"/>
      <c r="L1237" s="152"/>
      <c r="M1237" s="153"/>
      <c r="N1237" s="131"/>
      <c r="O1237" s="80"/>
      <c r="P1237" s="131"/>
      <c r="Q1237" s="130"/>
      <c r="R1237" s="130"/>
      <c r="S1237" s="130"/>
      <c r="T1237" s="130"/>
      <c r="U1237" s="130"/>
      <c r="V1237" s="131"/>
      <c r="W1237" s="127"/>
      <c r="X1237" s="127"/>
      <c r="Y1237" s="127"/>
      <c r="Z1237" s="127"/>
      <c r="AA1237" s="127"/>
      <c r="AB1237" s="127"/>
      <c r="AC1237" s="127"/>
      <c r="AD1237" s="127"/>
      <c r="AE1237" s="126"/>
      <c r="AF1237" s="10"/>
      <c r="AG1237" s="124"/>
      <c r="AH1237" s="124"/>
      <c r="AI1237" s="124"/>
      <c r="AJ1237" s="124"/>
      <c r="AO1237" s="124"/>
      <c r="BR1237" s="124"/>
      <c r="BS1237" s="125"/>
      <c r="BT1237" s="125"/>
      <c r="BX1237" s="124"/>
      <c r="BY1237" s="125"/>
      <c r="BZ1237" s="125"/>
      <c r="CO1237" s="136"/>
      <c r="CP1237" s="137"/>
    </row>
    <row r="1238" spans="1:94" s="123" customFormat="1" x14ac:dyDescent="0.25">
      <c r="A1238" s="128"/>
      <c r="B1238" s="128"/>
      <c r="C1238" s="79"/>
      <c r="D1238" s="79"/>
      <c r="E1238" s="128"/>
      <c r="F1238" s="129"/>
      <c r="G1238" s="128"/>
      <c r="H1238" s="129"/>
      <c r="I1238" s="127"/>
      <c r="J1238" s="127"/>
      <c r="K1238" s="128"/>
      <c r="L1238" s="152"/>
      <c r="M1238" s="153"/>
      <c r="N1238" s="131"/>
      <c r="O1238" s="80"/>
      <c r="P1238" s="131"/>
      <c r="Q1238" s="130"/>
      <c r="R1238" s="130"/>
      <c r="S1238" s="130"/>
      <c r="T1238" s="130"/>
      <c r="U1238" s="130"/>
      <c r="V1238" s="131"/>
      <c r="W1238" s="127"/>
      <c r="X1238" s="127"/>
      <c r="Y1238" s="127"/>
      <c r="Z1238" s="127"/>
      <c r="AA1238" s="127"/>
      <c r="AB1238" s="127"/>
      <c r="AC1238" s="127"/>
      <c r="AD1238" s="127"/>
      <c r="AE1238" s="126"/>
      <c r="AF1238" s="10"/>
      <c r="AG1238" s="124"/>
      <c r="AH1238" s="124"/>
      <c r="AI1238" s="124"/>
      <c r="AJ1238" s="124"/>
      <c r="AO1238" s="124"/>
      <c r="BR1238" s="124"/>
      <c r="BS1238" s="125"/>
      <c r="BT1238" s="125"/>
      <c r="BX1238" s="124"/>
      <c r="BY1238" s="125"/>
      <c r="BZ1238" s="125"/>
      <c r="CO1238" s="136"/>
      <c r="CP1238" s="137"/>
    </row>
    <row r="1239" spans="1:94" s="123" customFormat="1" x14ac:dyDescent="0.25">
      <c r="A1239" s="128"/>
      <c r="B1239" s="128"/>
      <c r="C1239" s="79"/>
      <c r="D1239" s="79"/>
      <c r="E1239" s="128"/>
      <c r="F1239" s="129"/>
      <c r="G1239" s="128"/>
      <c r="H1239" s="129"/>
      <c r="I1239" s="127"/>
      <c r="J1239" s="127"/>
      <c r="K1239" s="128"/>
      <c r="L1239" s="152"/>
      <c r="M1239" s="153"/>
      <c r="N1239" s="131"/>
      <c r="O1239" s="80"/>
      <c r="P1239" s="131"/>
      <c r="Q1239" s="130"/>
      <c r="R1239" s="130"/>
      <c r="S1239" s="130"/>
      <c r="T1239" s="130"/>
      <c r="U1239" s="130"/>
      <c r="V1239" s="131"/>
      <c r="W1239" s="127"/>
      <c r="X1239" s="127"/>
      <c r="Y1239" s="127"/>
      <c r="Z1239" s="127"/>
      <c r="AA1239" s="127"/>
      <c r="AB1239" s="127"/>
      <c r="AC1239" s="127"/>
      <c r="AD1239" s="127"/>
      <c r="AE1239" s="126"/>
      <c r="AF1239" s="10"/>
      <c r="AG1239" s="124"/>
      <c r="AH1239" s="124"/>
      <c r="AI1239" s="124"/>
      <c r="AJ1239" s="124"/>
      <c r="AO1239" s="124"/>
      <c r="BR1239" s="124"/>
      <c r="BS1239" s="125"/>
      <c r="BT1239" s="125"/>
      <c r="BX1239" s="124"/>
      <c r="BY1239" s="125"/>
      <c r="BZ1239" s="125"/>
      <c r="CO1239" s="136"/>
      <c r="CP1239" s="137"/>
    </row>
    <row r="1240" spans="1:94" s="123" customFormat="1" x14ac:dyDescent="0.25">
      <c r="A1240" s="128"/>
      <c r="B1240" s="128"/>
      <c r="C1240" s="79"/>
      <c r="D1240" s="79"/>
      <c r="E1240" s="128"/>
      <c r="F1240" s="129"/>
      <c r="G1240" s="128"/>
      <c r="H1240" s="129"/>
      <c r="I1240" s="127"/>
      <c r="J1240" s="127"/>
      <c r="K1240" s="128"/>
      <c r="L1240" s="152"/>
      <c r="M1240" s="153"/>
      <c r="N1240" s="131"/>
      <c r="O1240" s="80"/>
      <c r="P1240" s="131"/>
      <c r="Q1240" s="130"/>
      <c r="R1240" s="130"/>
      <c r="S1240" s="130"/>
      <c r="T1240" s="130"/>
      <c r="U1240" s="130"/>
      <c r="V1240" s="131"/>
      <c r="W1240" s="127"/>
      <c r="X1240" s="127"/>
      <c r="Y1240" s="127"/>
      <c r="Z1240" s="127"/>
      <c r="AA1240" s="127"/>
      <c r="AB1240" s="127"/>
      <c r="AC1240" s="127"/>
      <c r="AD1240" s="127"/>
      <c r="AE1240" s="126"/>
      <c r="AF1240" s="10"/>
      <c r="AG1240" s="124"/>
      <c r="AH1240" s="124"/>
      <c r="AI1240" s="124"/>
      <c r="AJ1240" s="124"/>
      <c r="AO1240" s="124"/>
      <c r="BR1240" s="124"/>
      <c r="BS1240" s="125"/>
      <c r="BT1240" s="125"/>
      <c r="BX1240" s="124"/>
      <c r="BY1240" s="125"/>
      <c r="BZ1240" s="125"/>
      <c r="CO1240" s="136"/>
      <c r="CP1240" s="137"/>
    </row>
    <row r="1241" spans="1:94" s="123" customFormat="1" x14ac:dyDescent="0.25">
      <c r="A1241" s="128"/>
      <c r="B1241" s="128"/>
      <c r="C1241" s="79"/>
      <c r="D1241" s="79"/>
      <c r="E1241" s="128"/>
      <c r="F1241" s="129"/>
      <c r="G1241" s="128"/>
      <c r="H1241" s="129"/>
      <c r="I1241" s="127"/>
      <c r="J1241" s="127"/>
      <c r="K1241" s="128"/>
      <c r="L1241" s="152"/>
      <c r="M1241" s="153"/>
      <c r="N1241" s="131"/>
      <c r="O1241" s="80"/>
      <c r="P1241" s="131"/>
      <c r="Q1241" s="130"/>
      <c r="R1241" s="130"/>
      <c r="S1241" s="130"/>
      <c r="T1241" s="130"/>
      <c r="U1241" s="130"/>
      <c r="V1241" s="131"/>
      <c r="W1241" s="127"/>
      <c r="X1241" s="127"/>
      <c r="Y1241" s="127"/>
      <c r="Z1241" s="127"/>
      <c r="AA1241" s="127"/>
      <c r="AB1241" s="127"/>
      <c r="AC1241" s="127"/>
      <c r="AD1241" s="127"/>
      <c r="AE1241" s="126"/>
      <c r="AF1241" s="10"/>
      <c r="AG1241" s="124"/>
      <c r="AH1241" s="124"/>
      <c r="AI1241" s="124"/>
      <c r="AJ1241" s="124"/>
      <c r="AO1241" s="124"/>
      <c r="BR1241" s="124"/>
      <c r="BS1241" s="125"/>
      <c r="BT1241" s="125"/>
      <c r="BX1241" s="124"/>
      <c r="BY1241" s="125"/>
      <c r="BZ1241" s="125"/>
      <c r="CO1241" s="136"/>
      <c r="CP1241" s="137"/>
    </row>
    <row r="1242" spans="1:94" s="123" customFormat="1" x14ac:dyDescent="0.25">
      <c r="A1242" s="128"/>
      <c r="B1242" s="128"/>
      <c r="C1242" s="79"/>
      <c r="D1242" s="79"/>
      <c r="E1242" s="128"/>
      <c r="F1242" s="129"/>
      <c r="G1242" s="128"/>
      <c r="H1242" s="129"/>
      <c r="I1242" s="127"/>
      <c r="J1242" s="127"/>
      <c r="K1242" s="128"/>
      <c r="L1242" s="152"/>
      <c r="M1242" s="153"/>
      <c r="N1242" s="131"/>
      <c r="O1242" s="80"/>
      <c r="P1242" s="131"/>
      <c r="Q1242" s="130"/>
      <c r="R1242" s="130"/>
      <c r="S1242" s="130"/>
      <c r="T1242" s="130"/>
      <c r="U1242" s="130"/>
      <c r="V1242" s="131"/>
      <c r="W1242" s="127"/>
      <c r="X1242" s="127"/>
      <c r="Y1242" s="127"/>
      <c r="Z1242" s="127"/>
      <c r="AA1242" s="127"/>
      <c r="AB1242" s="127"/>
      <c r="AC1242" s="127"/>
      <c r="AD1242" s="127"/>
      <c r="AE1242" s="126"/>
      <c r="AF1242" s="10"/>
      <c r="AG1242" s="124"/>
      <c r="AH1242" s="124"/>
      <c r="AI1242" s="124"/>
      <c r="AJ1242" s="124"/>
      <c r="AO1242" s="124"/>
      <c r="BR1242" s="124"/>
      <c r="BS1242" s="125"/>
      <c r="BT1242" s="125"/>
      <c r="BX1242" s="124"/>
      <c r="BY1242" s="125"/>
      <c r="BZ1242" s="125"/>
      <c r="CO1242" s="136"/>
      <c r="CP1242" s="137"/>
    </row>
    <row r="1243" spans="1:94" s="123" customFormat="1" x14ac:dyDescent="0.25">
      <c r="A1243" s="128"/>
      <c r="B1243" s="128"/>
      <c r="C1243" s="79"/>
      <c r="D1243" s="79"/>
      <c r="E1243" s="128"/>
      <c r="F1243" s="129"/>
      <c r="G1243" s="128"/>
      <c r="H1243" s="129"/>
      <c r="I1243" s="127"/>
      <c r="J1243" s="127"/>
      <c r="K1243" s="128"/>
      <c r="L1243" s="152"/>
      <c r="M1243" s="153"/>
      <c r="N1243" s="131"/>
      <c r="O1243" s="80"/>
      <c r="P1243" s="131"/>
      <c r="Q1243" s="130"/>
      <c r="R1243" s="130"/>
      <c r="S1243" s="130"/>
      <c r="T1243" s="130"/>
      <c r="U1243" s="130"/>
      <c r="V1243" s="131"/>
      <c r="W1243" s="127"/>
      <c r="X1243" s="127"/>
      <c r="Y1243" s="127"/>
      <c r="Z1243" s="127"/>
      <c r="AA1243" s="127"/>
      <c r="AB1243" s="127"/>
      <c r="AC1243" s="127"/>
      <c r="AD1243" s="127"/>
      <c r="AE1243" s="126"/>
      <c r="AF1243" s="10"/>
      <c r="AG1243" s="124"/>
      <c r="AH1243" s="124"/>
      <c r="AI1243" s="124"/>
      <c r="AJ1243" s="124"/>
      <c r="AO1243" s="124"/>
      <c r="BR1243" s="124"/>
      <c r="BS1243" s="125"/>
      <c r="BT1243" s="125"/>
      <c r="BX1243" s="124"/>
      <c r="BY1243" s="125"/>
      <c r="BZ1243" s="125"/>
      <c r="CO1243" s="136"/>
      <c r="CP1243" s="137"/>
    </row>
    <row r="1244" spans="1:94" s="123" customFormat="1" x14ac:dyDescent="0.25">
      <c r="A1244" s="128"/>
      <c r="B1244" s="128"/>
      <c r="C1244" s="79"/>
      <c r="D1244" s="79"/>
      <c r="E1244" s="128"/>
      <c r="F1244" s="129"/>
      <c r="G1244" s="128"/>
      <c r="H1244" s="129"/>
      <c r="I1244" s="127"/>
      <c r="J1244" s="127"/>
      <c r="K1244" s="128"/>
      <c r="L1244" s="152"/>
      <c r="M1244" s="153"/>
      <c r="N1244" s="131"/>
      <c r="O1244" s="80"/>
      <c r="P1244" s="131"/>
      <c r="Q1244" s="130"/>
      <c r="R1244" s="130"/>
      <c r="S1244" s="130"/>
      <c r="T1244" s="130"/>
      <c r="U1244" s="130"/>
      <c r="V1244" s="131"/>
      <c r="W1244" s="127"/>
      <c r="X1244" s="127"/>
      <c r="Y1244" s="127"/>
      <c r="Z1244" s="127"/>
      <c r="AA1244" s="127"/>
      <c r="AB1244" s="127"/>
      <c r="AC1244" s="127"/>
      <c r="AD1244" s="127"/>
      <c r="AE1244" s="126"/>
      <c r="AF1244" s="10"/>
      <c r="AG1244" s="124"/>
      <c r="AH1244" s="124"/>
      <c r="AI1244" s="124"/>
      <c r="AJ1244" s="124"/>
      <c r="AO1244" s="124"/>
      <c r="BR1244" s="124"/>
      <c r="BS1244" s="125"/>
      <c r="BT1244" s="125"/>
      <c r="BX1244" s="124"/>
      <c r="BY1244" s="125"/>
      <c r="BZ1244" s="125"/>
      <c r="CO1244" s="136"/>
      <c r="CP1244" s="137"/>
    </row>
    <row r="1245" spans="1:94" s="123" customFormat="1" x14ac:dyDescent="0.25">
      <c r="A1245" s="128"/>
      <c r="B1245" s="128"/>
      <c r="C1245" s="79"/>
      <c r="D1245" s="79"/>
      <c r="E1245" s="128"/>
      <c r="F1245" s="129"/>
      <c r="G1245" s="128"/>
      <c r="H1245" s="129"/>
      <c r="I1245" s="127"/>
      <c r="J1245" s="127"/>
      <c r="K1245" s="128"/>
      <c r="L1245" s="152"/>
      <c r="M1245" s="153"/>
      <c r="N1245" s="131"/>
      <c r="O1245" s="80"/>
      <c r="P1245" s="131"/>
      <c r="Q1245" s="130"/>
      <c r="R1245" s="130"/>
      <c r="S1245" s="130"/>
      <c r="T1245" s="130"/>
      <c r="U1245" s="130"/>
      <c r="V1245" s="131"/>
      <c r="W1245" s="127"/>
      <c r="X1245" s="127"/>
      <c r="Y1245" s="127"/>
      <c r="Z1245" s="127"/>
      <c r="AA1245" s="127"/>
      <c r="AB1245" s="127"/>
      <c r="AC1245" s="127"/>
      <c r="AD1245" s="127"/>
      <c r="AE1245" s="126"/>
      <c r="AF1245" s="10"/>
      <c r="AG1245" s="124"/>
      <c r="AH1245" s="124"/>
      <c r="AI1245" s="124"/>
      <c r="AJ1245" s="124"/>
      <c r="AO1245" s="124"/>
      <c r="BR1245" s="124"/>
      <c r="BS1245" s="125"/>
      <c r="BT1245" s="125"/>
      <c r="BX1245" s="124"/>
      <c r="BY1245" s="125"/>
      <c r="BZ1245" s="125"/>
      <c r="CO1245" s="136"/>
      <c r="CP1245" s="137"/>
    </row>
    <row r="1246" spans="1:94" s="123" customFormat="1" x14ac:dyDescent="0.25">
      <c r="A1246" s="128"/>
      <c r="B1246" s="128"/>
      <c r="C1246" s="79"/>
      <c r="D1246" s="79"/>
      <c r="E1246" s="128"/>
      <c r="F1246" s="129"/>
      <c r="G1246" s="128"/>
      <c r="H1246" s="129"/>
      <c r="I1246" s="127"/>
      <c r="J1246" s="127"/>
      <c r="K1246" s="128"/>
      <c r="L1246" s="152"/>
      <c r="M1246" s="153"/>
      <c r="N1246" s="131"/>
      <c r="O1246" s="80"/>
      <c r="P1246" s="131"/>
      <c r="Q1246" s="130"/>
      <c r="R1246" s="130"/>
      <c r="S1246" s="130"/>
      <c r="T1246" s="130"/>
      <c r="U1246" s="130"/>
      <c r="V1246" s="131"/>
      <c r="W1246" s="127"/>
      <c r="X1246" s="127"/>
      <c r="Y1246" s="127"/>
      <c r="Z1246" s="127"/>
      <c r="AA1246" s="127"/>
      <c r="AB1246" s="127"/>
      <c r="AC1246" s="127"/>
      <c r="AD1246" s="127"/>
      <c r="AE1246" s="126"/>
      <c r="AF1246" s="10"/>
      <c r="AG1246" s="124"/>
      <c r="AH1246" s="124"/>
      <c r="AI1246" s="124"/>
      <c r="AJ1246" s="124"/>
      <c r="AO1246" s="124"/>
      <c r="BR1246" s="124"/>
      <c r="BS1246" s="125"/>
      <c r="BT1246" s="125"/>
      <c r="BX1246" s="124"/>
      <c r="BY1246" s="125"/>
      <c r="BZ1246" s="125"/>
      <c r="CO1246" s="136"/>
      <c r="CP1246" s="137"/>
    </row>
    <row r="1247" spans="1:94" s="123" customFormat="1" x14ac:dyDescent="0.25">
      <c r="A1247" s="128"/>
      <c r="B1247" s="128"/>
      <c r="C1247" s="79"/>
      <c r="D1247" s="79"/>
      <c r="E1247" s="128"/>
      <c r="F1247" s="129"/>
      <c r="G1247" s="128"/>
      <c r="H1247" s="129"/>
      <c r="I1247" s="127"/>
      <c r="J1247" s="127"/>
      <c r="K1247" s="128"/>
      <c r="L1247" s="152"/>
      <c r="M1247" s="153"/>
      <c r="N1247" s="131"/>
      <c r="O1247" s="80"/>
      <c r="P1247" s="131"/>
      <c r="Q1247" s="130"/>
      <c r="R1247" s="130"/>
      <c r="S1247" s="130"/>
      <c r="T1247" s="130"/>
      <c r="U1247" s="130"/>
      <c r="V1247" s="131"/>
      <c r="W1247" s="127"/>
      <c r="X1247" s="127"/>
      <c r="Y1247" s="127"/>
      <c r="Z1247" s="127"/>
      <c r="AA1247" s="127"/>
      <c r="AB1247" s="127"/>
      <c r="AC1247" s="127"/>
      <c r="AD1247" s="127"/>
      <c r="AE1247" s="126"/>
      <c r="AF1247" s="10"/>
      <c r="AG1247" s="124"/>
      <c r="AH1247" s="124"/>
      <c r="AI1247" s="124"/>
      <c r="AJ1247" s="124"/>
      <c r="AO1247" s="124"/>
      <c r="BR1247" s="124"/>
      <c r="BS1247" s="125"/>
      <c r="BT1247" s="125"/>
      <c r="BX1247" s="124"/>
      <c r="BY1247" s="125"/>
      <c r="BZ1247" s="125"/>
      <c r="CO1247" s="136"/>
      <c r="CP1247" s="137"/>
    </row>
    <row r="1248" spans="1:94" s="123" customFormat="1" x14ac:dyDescent="0.25">
      <c r="A1248" s="128"/>
      <c r="B1248" s="128"/>
      <c r="C1248" s="79"/>
      <c r="D1248" s="79"/>
      <c r="E1248" s="128"/>
      <c r="F1248" s="129"/>
      <c r="G1248" s="128"/>
      <c r="H1248" s="129"/>
      <c r="I1248" s="127"/>
      <c r="J1248" s="127"/>
      <c r="K1248" s="128"/>
      <c r="L1248" s="152"/>
      <c r="M1248" s="153"/>
      <c r="N1248" s="131"/>
      <c r="O1248" s="80"/>
      <c r="P1248" s="131"/>
      <c r="Q1248" s="130"/>
      <c r="R1248" s="130"/>
      <c r="S1248" s="130"/>
      <c r="T1248" s="130"/>
      <c r="U1248" s="130"/>
      <c r="V1248" s="131"/>
      <c r="W1248" s="127"/>
      <c r="X1248" s="127"/>
      <c r="Y1248" s="127"/>
      <c r="Z1248" s="127"/>
      <c r="AA1248" s="127"/>
      <c r="AB1248" s="127"/>
      <c r="AC1248" s="127"/>
      <c r="AD1248" s="127"/>
      <c r="AE1248" s="126"/>
      <c r="AF1248" s="10"/>
      <c r="AG1248" s="124"/>
      <c r="AH1248" s="124"/>
      <c r="AI1248" s="124"/>
      <c r="AJ1248" s="124"/>
      <c r="AO1248" s="124"/>
      <c r="BR1248" s="124"/>
      <c r="BS1248" s="125"/>
      <c r="BT1248" s="125"/>
      <c r="BX1248" s="124"/>
      <c r="BY1248" s="125"/>
      <c r="BZ1248" s="125"/>
      <c r="CO1248" s="136"/>
      <c r="CP1248" s="137"/>
    </row>
    <row r="1249" spans="1:94" s="123" customFormat="1" x14ac:dyDescent="0.25">
      <c r="A1249" s="128"/>
      <c r="B1249" s="128"/>
      <c r="C1249" s="79"/>
      <c r="D1249" s="79"/>
      <c r="E1249" s="128"/>
      <c r="F1249" s="129"/>
      <c r="G1249" s="128"/>
      <c r="H1249" s="129"/>
      <c r="I1249" s="127"/>
      <c r="J1249" s="127"/>
      <c r="K1249" s="128"/>
      <c r="L1249" s="152"/>
      <c r="M1249" s="153"/>
      <c r="N1249" s="131"/>
      <c r="O1249" s="80"/>
      <c r="P1249" s="131"/>
      <c r="Q1249" s="130"/>
      <c r="R1249" s="130"/>
      <c r="S1249" s="130"/>
      <c r="T1249" s="130"/>
      <c r="U1249" s="130"/>
      <c r="V1249" s="131"/>
      <c r="W1249" s="127"/>
      <c r="X1249" s="127"/>
      <c r="Y1249" s="127"/>
      <c r="Z1249" s="127"/>
      <c r="AA1249" s="127"/>
      <c r="AB1249" s="127"/>
      <c r="AC1249" s="127"/>
      <c r="AD1249" s="127"/>
      <c r="AE1249" s="126"/>
      <c r="AF1249" s="10"/>
      <c r="AG1249" s="124"/>
      <c r="AH1249" s="124"/>
      <c r="AI1249" s="124"/>
      <c r="AJ1249" s="124"/>
      <c r="AO1249" s="124"/>
      <c r="BR1249" s="124"/>
      <c r="BS1249" s="125"/>
      <c r="BT1249" s="125"/>
      <c r="BX1249" s="124"/>
      <c r="BY1249" s="125"/>
      <c r="BZ1249" s="125"/>
      <c r="CO1249" s="136"/>
      <c r="CP1249" s="137"/>
    </row>
    <row r="1250" spans="1:94" s="123" customFormat="1" x14ac:dyDescent="0.25">
      <c r="A1250" s="128"/>
      <c r="B1250" s="128"/>
      <c r="C1250" s="79"/>
      <c r="D1250" s="79"/>
      <c r="E1250" s="128"/>
      <c r="F1250" s="129"/>
      <c r="G1250" s="128"/>
      <c r="H1250" s="129"/>
      <c r="I1250" s="127"/>
      <c r="J1250" s="127"/>
      <c r="K1250" s="128"/>
      <c r="L1250" s="152"/>
      <c r="M1250" s="153"/>
      <c r="N1250" s="131"/>
      <c r="O1250" s="80"/>
      <c r="P1250" s="131"/>
      <c r="Q1250" s="130"/>
      <c r="R1250" s="130"/>
      <c r="S1250" s="130"/>
      <c r="T1250" s="130"/>
      <c r="U1250" s="130"/>
      <c r="V1250" s="131"/>
      <c r="W1250" s="127"/>
      <c r="X1250" s="127"/>
      <c r="Y1250" s="127"/>
      <c r="Z1250" s="127"/>
      <c r="AA1250" s="127"/>
      <c r="AB1250" s="127"/>
      <c r="AC1250" s="127"/>
      <c r="AD1250" s="127"/>
      <c r="AE1250" s="126"/>
      <c r="AF1250" s="10"/>
      <c r="AG1250" s="124"/>
      <c r="AH1250" s="124"/>
      <c r="AI1250" s="124"/>
      <c r="AJ1250" s="124"/>
      <c r="AO1250" s="124"/>
      <c r="BR1250" s="124"/>
      <c r="BS1250" s="125"/>
      <c r="BT1250" s="125"/>
      <c r="BX1250" s="124"/>
      <c r="BY1250" s="125"/>
      <c r="BZ1250" s="125"/>
      <c r="CO1250" s="136"/>
      <c r="CP1250" s="137"/>
    </row>
    <row r="1251" spans="1:94" s="123" customFormat="1" x14ac:dyDescent="0.25">
      <c r="A1251" s="128"/>
      <c r="B1251" s="128"/>
      <c r="C1251" s="79"/>
      <c r="D1251" s="79"/>
      <c r="E1251" s="128"/>
      <c r="F1251" s="129"/>
      <c r="G1251" s="128"/>
      <c r="H1251" s="129"/>
      <c r="I1251" s="127"/>
      <c r="J1251" s="127"/>
      <c r="K1251" s="128"/>
      <c r="L1251" s="152"/>
      <c r="M1251" s="153"/>
      <c r="N1251" s="131"/>
      <c r="O1251" s="80"/>
      <c r="P1251" s="131"/>
      <c r="Q1251" s="130"/>
      <c r="R1251" s="130"/>
      <c r="S1251" s="130"/>
      <c r="T1251" s="130"/>
      <c r="U1251" s="130"/>
      <c r="V1251" s="131"/>
      <c r="W1251" s="127"/>
      <c r="X1251" s="127"/>
      <c r="Y1251" s="127"/>
      <c r="Z1251" s="127"/>
      <c r="AA1251" s="127"/>
      <c r="AB1251" s="127"/>
      <c r="AC1251" s="127"/>
      <c r="AD1251" s="127"/>
      <c r="AE1251" s="126"/>
      <c r="AF1251" s="10"/>
      <c r="AG1251" s="124"/>
      <c r="AH1251" s="124"/>
      <c r="AI1251" s="124"/>
      <c r="AJ1251" s="124"/>
      <c r="AO1251" s="124"/>
      <c r="BR1251" s="124"/>
      <c r="BS1251" s="125"/>
      <c r="BT1251" s="125"/>
      <c r="BX1251" s="124"/>
      <c r="BY1251" s="125"/>
      <c r="BZ1251" s="125"/>
      <c r="CO1251" s="136"/>
      <c r="CP1251" s="137"/>
    </row>
    <row r="1252" spans="1:94" s="123" customFormat="1" x14ac:dyDescent="0.25">
      <c r="A1252" s="128"/>
      <c r="B1252" s="128"/>
      <c r="C1252" s="79"/>
      <c r="D1252" s="79"/>
      <c r="E1252" s="128"/>
      <c r="F1252" s="129"/>
      <c r="G1252" s="128"/>
      <c r="H1252" s="129"/>
      <c r="I1252" s="127"/>
      <c r="J1252" s="127"/>
      <c r="K1252" s="128"/>
      <c r="L1252" s="152"/>
      <c r="M1252" s="153"/>
      <c r="N1252" s="131"/>
      <c r="O1252" s="80"/>
      <c r="P1252" s="131"/>
      <c r="Q1252" s="130"/>
      <c r="R1252" s="130"/>
      <c r="S1252" s="130"/>
      <c r="T1252" s="130"/>
      <c r="U1252" s="130"/>
      <c r="V1252" s="131"/>
      <c r="W1252" s="127"/>
      <c r="X1252" s="127"/>
      <c r="Y1252" s="127"/>
      <c r="Z1252" s="127"/>
      <c r="AA1252" s="127"/>
      <c r="AB1252" s="127"/>
      <c r="AC1252" s="127"/>
      <c r="AD1252" s="127"/>
      <c r="AE1252" s="126"/>
      <c r="AF1252" s="10"/>
      <c r="AG1252" s="124"/>
      <c r="AH1252" s="124"/>
      <c r="AI1252" s="124"/>
      <c r="AJ1252" s="124"/>
      <c r="AO1252" s="124"/>
      <c r="BR1252" s="124"/>
      <c r="BS1252" s="125"/>
      <c r="BT1252" s="125"/>
      <c r="BX1252" s="124"/>
      <c r="BY1252" s="125"/>
      <c r="BZ1252" s="125"/>
      <c r="CO1252" s="136"/>
      <c r="CP1252" s="137"/>
    </row>
    <row r="1253" spans="1:94" s="123" customFormat="1" x14ac:dyDescent="0.25">
      <c r="A1253" s="128"/>
      <c r="B1253" s="128"/>
      <c r="C1253" s="79"/>
      <c r="D1253" s="79"/>
      <c r="E1253" s="128"/>
      <c r="F1253" s="129"/>
      <c r="G1253" s="128"/>
      <c r="H1253" s="129"/>
      <c r="I1253" s="127"/>
      <c r="J1253" s="127"/>
      <c r="K1253" s="128"/>
      <c r="L1253" s="152"/>
      <c r="M1253" s="153"/>
      <c r="N1253" s="131"/>
      <c r="O1253" s="80"/>
      <c r="P1253" s="131"/>
      <c r="Q1253" s="130"/>
      <c r="R1253" s="130"/>
      <c r="S1253" s="130"/>
      <c r="T1253" s="130"/>
      <c r="U1253" s="130"/>
      <c r="V1253" s="131"/>
      <c r="W1253" s="127"/>
      <c r="X1253" s="127"/>
      <c r="Y1253" s="127"/>
      <c r="Z1253" s="127"/>
      <c r="AA1253" s="127"/>
      <c r="AB1253" s="127"/>
      <c r="AC1253" s="127"/>
      <c r="AD1253" s="127"/>
      <c r="AE1253" s="126"/>
      <c r="AF1253" s="10"/>
      <c r="AG1253" s="124"/>
      <c r="AH1253" s="124"/>
      <c r="AI1253" s="124"/>
      <c r="AJ1253" s="124"/>
      <c r="AO1253" s="124"/>
      <c r="BR1253" s="124"/>
      <c r="BS1253" s="125"/>
      <c r="BT1253" s="125"/>
      <c r="BX1253" s="124"/>
      <c r="BY1253" s="125"/>
      <c r="BZ1253" s="125"/>
      <c r="CO1253" s="136"/>
      <c r="CP1253" s="137"/>
    </row>
    <row r="1254" spans="1:94" s="123" customFormat="1" x14ac:dyDescent="0.25">
      <c r="A1254" s="128"/>
      <c r="B1254" s="128"/>
      <c r="C1254" s="79"/>
      <c r="D1254" s="79"/>
      <c r="E1254" s="128"/>
      <c r="F1254" s="129"/>
      <c r="G1254" s="128"/>
      <c r="H1254" s="129"/>
      <c r="I1254" s="127"/>
      <c r="J1254" s="127"/>
      <c r="K1254" s="128"/>
      <c r="L1254" s="152"/>
      <c r="M1254" s="153"/>
      <c r="N1254" s="131"/>
      <c r="O1254" s="80"/>
      <c r="P1254" s="131"/>
      <c r="Q1254" s="130"/>
      <c r="R1254" s="130"/>
      <c r="S1254" s="130"/>
      <c r="T1254" s="130"/>
      <c r="U1254" s="130"/>
      <c r="V1254" s="131"/>
      <c r="W1254" s="127"/>
      <c r="X1254" s="127"/>
      <c r="Y1254" s="127"/>
      <c r="Z1254" s="127"/>
      <c r="AA1254" s="127"/>
      <c r="AB1254" s="127"/>
      <c r="AC1254" s="127"/>
      <c r="AD1254" s="127"/>
      <c r="AE1254" s="126"/>
      <c r="AF1254" s="10"/>
      <c r="AG1254" s="124"/>
      <c r="AH1254" s="124"/>
      <c r="AI1254" s="124"/>
      <c r="AJ1254" s="124"/>
      <c r="AO1254" s="124"/>
      <c r="BR1254" s="124"/>
      <c r="BS1254" s="125"/>
      <c r="BT1254" s="125"/>
      <c r="BX1254" s="124"/>
      <c r="BY1254" s="125"/>
      <c r="BZ1254" s="125"/>
      <c r="CO1254" s="136"/>
      <c r="CP1254" s="137"/>
    </row>
    <row r="1255" spans="1:94" s="123" customFormat="1" x14ac:dyDescent="0.25">
      <c r="A1255" s="128"/>
      <c r="B1255" s="128"/>
      <c r="C1255" s="79"/>
      <c r="D1255" s="79"/>
      <c r="E1255" s="128"/>
      <c r="F1255" s="129"/>
      <c r="G1255" s="128"/>
      <c r="H1255" s="129"/>
      <c r="I1255" s="127"/>
      <c r="J1255" s="127"/>
      <c r="K1255" s="128"/>
      <c r="L1255" s="152"/>
      <c r="M1255" s="153"/>
      <c r="N1255" s="131"/>
      <c r="O1255" s="80"/>
      <c r="P1255" s="131"/>
      <c r="Q1255" s="130"/>
      <c r="R1255" s="130"/>
      <c r="S1255" s="130"/>
      <c r="T1255" s="130"/>
      <c r="U1255" s="130"/>
      <c r="V1255" s="131"/>
      <c r="W1255" s="127"/>
      <c r="X1255" s="127"/>
      <c r="Y1255" s="127"/>
      <c r="Z1255" s="127"/>
      <c r="AA1255" s="127"/>
      <c r="AB1255" s="127"/>
      <c r="AC1255" s="127"/>
      <c r="AD1255" s="127"/>
      <c r="AE1255" s="126"/>
      <c r="AF1255" s="10"/>
      <c r="AG1255" s="124"/>
      <c r="AH1255" s="124"/>
      <c r="AI1255" s="124"/>
      <c r="AJ1255" s="124"/>
      <c r="AO1255" s="124"/>
      <c r="BR1255" s="124"/>
      <c r="BS1255" s="125"/>
      <c r="BT1255" s="125"/>
      <c r="BX1255" s="124"/>
      <c r="BY1255" s="125"/>
      <c r="BZ1255" s="125"/>
      <c r="CO1255" s="136"/>
      <c r="CP1255" s="137"/>
    </row>
    <row r="1256" spans="1:94" s="123" customFormat="1" x14ac:dyDescent="0.25">
      <c r="A1256" s="128"/>
      <c r="B1256" s="128"/>
      <c r="C1256" s="79"/>
      <c r="D1256" s="79"/>
      <c r="E1256" s="128"/>
      <c r="F1256" s="129"/>
      <c r="G1256" s="128"/>
      <c r="H1256" s="129"/>
      <c r="I1256" s="127"/>
      <c r="J1256" s="127"/>
      <c r="K1256" s="128"/>
      <c r="L1256" s="152"/>
      <c r="M1256" s="153"/>
      <c r="N1256" s="131"/>
      <c r="O1256" s="80"/>
      <c r="P1256" s="131"/>
      <c r="Q1256" s="130"/>
      <c r="R1256" s="130"/>
      <c r="S1256" s="130"/>
      <c r="T1256" s="130"/>
      <c r="U1256" s="130"/>
      <c r="V1256" s="131"/>
      <c r="W1256" s="127"/>
      <c r="X1256" s="127"/>
      <c r="Y1256" s="127"/>
      <c r="Z1256" s="127"/>
      <c r="AA1256" s="127"/>
      <c r="AB1256" s="127"/>
      <c r="AC1256" s="127"/>
      <c r="AD1256" s="127"/>
      <c r="AE1256" s="126"/>
      <c r="AF1256" s="10"/>
      <c r="AG1256" s="124"/>
      <c r="AH1256" s="124"/>
      <c r="AI1256" s="124"/>
      <c r="AJ1256" s="124"/>
      <c r="AO1256" s="124"/>
      <c r="BR1256" s="124"/>
      <c r="BS1256" s="125"/>
      <c r="BT1256" s="125"/>
      <c r="BX1256" s="124"/>
      <c r="BY1256" s="125"/>
      <c r="BZ1256" s="125"/>
      <c r="CO1256" s="136"/>
      <c r="CP1256" s="137"/>
    </row>
    <row r="1257" spans="1:94" s="123" customFormat="1" x14ac:dyDescent="0.25">
      <c r="A1257" s="128"/>
      <c r="B1257" s="128"/>
      <c r="C1257" s="79"/>
      <c r="D1257" s="79"/>
      <c r="E1257" s="128"/>
      <c r="F1257" s="129"/>
      <c r="G1257" s="128"/>
      <c r="H1257" s="129"/>
      <c r="I1257" s="127"/>
      <c r="J1257" s="127"/>
      <c r="K1257" s="128"/>
      <c r="L1257" s="152"/>
      <c r="M1257" s="153"/>
      <c r="N1257" s="131"/>
      <c r="O1257" s="80"/>
      <c r="P1257" s="131"/>
      <c r="Q1257" s="130"/>
      <c r="R1257" s="130"/>
      <c r="S1257" s="130"/>
      <c r="T1257" s="130"/>
      <c r="U1257" s="130"/>
      <c r="V1257" s="131"/>
      <c r="W1257" s="127"/>
      <c r="X1257" s="127"/>
      <c r="Y1257" s="127"/>
      <c r="Z1257" s="127"/>
      <c r="AA1257" s="127"/>
      <c r="AB1257" s="127"/>
      <c r="AC1257" s="127"/>
      <c r="AD1257" s="127"/>
      <c r="AE1257" s="126"/>
      <c r="AF1257" s="10"/>
      <c r="AG1257" s="124"/>
      <c r="AH1257" s="124"/>
      <c r="AI1257" s="124"/>
      <c r="AJ1257" s="124"/>
      <c r="AO1257" s="124"/>
      <c r="BR1257" s="124"/>
      <c r="BS1257" s="125"/>
      <c r="BT1257" s="125"/>
      <c r="BX1257" s="124"/>
      <c r="BY1257" s="125"/>
      <c r="BZ1257" s="125"/>
      <c r="CO1257" s="136"/>
      <c r="CP1257" s="137"/>
    </row>
    <row r="1258" spans="1:94" s="123" customFormat="1" x14ac:dyDescent="0.25">
      <c r="A1258" s="128"/>
      <c r="B1258" s="128"/>
      <c r="C1258" s="79"/>
      <c r="D1258" s="79"/>
      <c r="E1258" s="128"/>
      <c r="F1258" s="129"/>
      <c r="G1258" s="128"/>
      <c r="H1258" s="129"/>
      <c r="I1258" s="127"/>
      <c r="J1258" s="127"/>
      <c r="K1258" s="128"/>
      <c r="L1258" s="152"/>
      <c r="M1258" s="153"/>
      <c r="N1258" s="131"/>
      <c r="O1258" s="80"/>
      <c r="P1258" s="131"/>
      <c r="Q1258" s="130"/>
      <c r="R1258" s="130"/>
      <c r="S1258" s="130"/>
      <c r="T1258" s="130"/>
      <c r="U1258" s="130"/>
      <c r="V1258" s="131"/>
      <c r="W1258" s="127"/>
      <c r="X1258" s="127"/>
      <c r="Y1258" s="127"/>
      <c r="Z1258" s="127"/>
      <c r="AA1258" s="127"/>
      <c r="AB1258" s="127"/>
      <c r="AC1258" s="127"/>
      <c r="AD1258" s="127"/>
      <c r="AE1258" s="126"/>
      <c r="AF1258" s="10"/>
      <c r="AG1258" s="124"/>
      <c r="AH1258" s="124"/>
      <c r="AI1258" s="124"/>
      <c r="AJ1258" s="124"/>
      <c r="AO1258" s="124"/>
      <c r="BR1258" s="124"/>
      <c r="BS1258" s="125"/>
      <c r="BT1258" s="125"/>
      <c r="BX1258" s="124"/>
      <c r="BY1258" s="125"/>
      <c r="BZ1258" s="125"/>
      <c r="CO1258" s="136"/>
      <c r="CP1258" s="137"/>
    </row>
    <row r="1259" spans="1:94" s="123" customFormat="1" x14ac:dyDescent="0.25">
      <c r="A1259" s="128"/>
      <c r="B1259" s="128"/>
      <c r="C1259" s="79"/>
      <c r="D1259" s="79"/>
      <c r="E1259" s="128"/>
      <c r="F1259" s="129"/>
      <c r="G1259" s="128"/>
      <c r="H1259" s="129"/>
      <c r="I1259" s="127"/>
      <c r="J1259" s="127"/>
      <c r="K1259" s="128"/>
      <c r="L1259" s="152"/>
      <c r="M1259" s="153"/>
      <c r="N1259" s="131"/>
      <c r="O1259" s="80"/>
      <c r="P1259" s="131"/>
      <c r="Q1259" s="130"/>
      <c r="R1259" s="130"/>
      <c r="S1259" s="130"/>
      <c r="T1259" s="130"/>
      <c r="U1259" s="130"/>
      <c r="V1259" s="131"/>
      <c r="W1259" s="127"/>
      <c r="X1259" s="127"/>
      <c r="Y1259" s="127"/>
      <c r="Z1259" s="127"/>
      <c r="AA1259" s="127"/>
      <c r="AB1259" s="127"/>
      <c r="AC1259" s="127"/>
      <c r="AD1259" s="127"/>
      <c r="AE1259" s="126"/>
      <c r="AF1259" s="10"/>
      <c r="AG1259" s="124"/>
      <c r="AH1259" s="124"/>
      <c r="AI1259" s="124"/>
      <c r="AJ1259" s="124"/>
      <c r="AO1259" s="124"/>
      <c r="BR1259" s="124"/>
      <c r="BS1259" s="125"/>
      <c r="BT1259" s="125"/>
      <c r="BX1259" s="124"/>
      <c r="BY1259" s="125"/>
      <c r="BZ1259" s="125"/>
      <c r="CO1259" s="136"/>
      <c r="CP1259" s="137"/>
    </row>
    <row r="1260" spans="1:94" s="123" customFormat="1" x14ac:dyDescent="0.25">
      <c r="A1260" s="128"/>
      <c r="B1260" s="128"/>
      <c r="C1260" s="79"/>
      <c r="D1260" s="79"/>
      <c r="E1260" s="128"/>
      <c r="F1260" s="129"/>
      <c r="G1260" s="128"/>
      <c r="H1260" s="129"/>
      <c r="I1260" s="127"/>
      <c r="J1260" s="127"/>
      <c r="K1260" s="128"/>
      <c r="L1260" s="152"/>
      <c r="M1260" s="153"/>
      <c r="N1260" s="131"/>
      <c r="O1260" s="80"/>
      <c r="P1260" s="131"/>
      <c r="Q1260" s="130"/>
      <c r="R1260" s="130"/>
      <c r="S1260" s="130"/>
      <c r="T1260" s="130"/>
      <c r="U1260" s="130"/>
      <c r="V1260" s="131"/>
      <c r="W1260" s="127"/>
      <c r="X1260" s="127"/>
      <c r="Y1260" s="127"/>
      <c r="Z1260" s="127"/>
      <c r="AA1260" s="127"/>
      <c r="AB1260" s="127"/>
      <c r="AC1260" s="127"/>
      <c r="AD1260" s="127"/>
      <c r="AE1260" s="126"/>
      <c r="AF1260" s="10"/>
      <c r="AG1260" s="124"/>
      <c r="AH1260" s="124"/>
      <c r="AI1260" s="124"/>
      <c r="AJ1260" s="124"/>
      <c r="AO1260" s="124"/>
      <c r="BR1260" s="124"/>
      <c r="BS1260" s="125"/>
      <c r="BT1260" s="125"/>
      <c r="BX1260" s="124"/>
      <c r="BY1260" s="125"/>
      <c r="BZ1260" s="125"/>
      <c r="CO1260" s="136"/>
      <c r="CP1260" s="137"/>
    </row>
    <row r="1261" spans="1:94" s="123" customFormat="1" x14ac:dyDescent="0.25">
      <c r="A1261" s="128"/>
      <c r="B1261" s="128"/>
      <c r="C1261" s="79"/>
      <c r="D1261" s="79"/>
      <c r="E1261" s="128"/>
      <c r="F1261" s="129"/>
      <c r="G1261" s="128"/>
      <c r="H1261" s="129"/>
      <c r="I1261" s="127"/>
      <c r="J1261" s="127"/>
      <c r="K1261" s="128"/>
      <c r="L1261" s="152"/>
      <c r="M1261" s="153"/>
      <c r="N1261" s="131"/>
      <c r="O1261" s="80"/>
      <c r="P1261" s="131"/>
      <c r="Q1261" s="130"/>
      <c r="R1261" s="130"/>
      <c r="S1261" s="130"/>
      <c r="T1261" s="130"/>
      <c r="U1261" s="130"/>
      <c r="V1261" s="131"/>
      <c r="W1261" s="127"/>
      <c r="X1261" s="127"/>
      <c r="Y1261" s="127"/>
      <c r="Z1261" s="127"/>
      <c r="AA1261" s="127"/>
      <c r="AB1261" s="127"/>
      <c r="AC1261" s="127"/>
      <c r="AD1261" s="127"/>
      <c r="AE1261" s="126"/>
      <c r="AF1261" s="10"/>
      <c r="AG1261" s="124"/>
      <c r="AH1261" s="124"/>
      <c r="AI1261" s="124"/>
      <c r="AJ1261" s="124"/>
      <c r="AO1261" s="124"/>
      <c r="BR1261" s="124"/>
      <c r="BS1261" s="125"/>
      <c r="BT1261" s="125"/>
      <c r="BX1261" s="124"/>
      <c r="BY1261" s="125"/>
      <c r="BZ1261" s="125"/>
      <c r="CO1261" s="136"/>
      <c r="CP1261" s="137"/>
    </row>
    <row r="1262" spans="1:94" s="123" customFormat="1" x14ac:dyDescent="0.25">
      <c r="A1262" s="128"/>
      <c r="B1262" s="128"/>
      <c r="C1262" s="79"/>
      <c r="D1262" s="79"/>
      <c r="E1262" s="128"/>
      <c r="F1262" s="129"/>
      <c r="G1262" s="128"/>
      <c r="H1262" s="129"/>
      <c r="I1262" s="127"/>
      <c r="J1262" s="127"/>
      <c r="K1262" s="128"/>
      <c r="L1262" s="152"/>
      <c r="M1262" s="153"/>
      <c r="N1262" s="131"/>
      <c r="O1262" s="80"/>
      <c r="P1262" s="131"/>
      <c r="Q1262" s="130"/>
      <c r="R1262" s="130"/>
      <c r="S1262" s="130"/>
      <c r="T1262" s="130"/>
      <c r="U1262" s="130"/>
      <c r="V1262" s="131"/>
      <c r="W1262" s="127"/>
      <c r="X1262" s="127"/>
      <c r="Y1262" s="127"/>
      <c r="Z1262" s="127"/>
      <c r="AA1262" s="127"/>
      <c r="AB1262" s="127"/>
      <c r="AC1262" s="127"/>
      <c r="AD1262" s="127"/>
      <c r="AE1262" s="126"/>
      <c r="AF1262" s="10"/>
      <c r="AG1262" s="124"/>
      <c r="AH1262" s="124"/>
      <c r="AI1262" s="124"/>
      <c r="AJ1262" s="124"/>
      <c r="AO1262" s="124"/>
      <c r="BR1262" s="124"/>
      <c r="BS1262" s="125"/>
      <c r="BT1262" s="125"/>
      <c r="BX1262" s="124"/>
      <c r="BY1262" s="125"/>
      <c r="BZ1262" s="125"/>
      <c r="CO1262" s="136"/>
      <c r="CP1262" s="137"/>
    </row>
    <row r="1263" spans="1:94" s="123" customFormat="1" x14ac:dyDescent="0.25">
      <c r="A1263" s="128"/>
      <c r="B1263" s="128"/>
      <c r="C1263" s="79"/>
      <c r="D1263" s="79"/>
      <c r="E1263" s="128"/>
      <c r="F1263" s="129"/>
      <c r="G1263" s="128"/>
      <c r="H1263" s="129"/>
      <c r="I1263" s="127"/>
      <c r="J1263" s="127"/>
      <c r="K1263" s="128"/>
      <c r="L1263" s="152"/>
      <c r="M1263" s="153"/>
      <c r="N1263" s="131"/>
      <c r="O1263" s="80"/>
      <c r="P1263" s="131"/>
      <c r="Q1263" s="130"/>
      <c r="R1263" s="130"/>
      <c r="S1263" s="130"/>
      <c r="T1263" s="130"/>
      <c r="U1263" s="130"/>
      <c r="V1263" s="131"/>
      <c r="W1263" s="127"/>
      <c r="X1263" s="127"/>
      <c r="Y1263" s="127"/>
      <c r="Z1263" s="127"/>
      <c r="AA1263" s="127"/>
      <c r="AB1263" s="127"/>
      <c r="AC1263" s="127"/>
      <c r="AD1263" s="127"/>
      <c r="AE1263" s="126"/>
      <c r="AF1263" s="10"/>
      <c r="AG1263" s="124"/>
      <c r="AH1263" s="124"/>
      <c r="AI1263" s="124"/>
      <c r="AJ1263" s="124"/>
      <c r="AO1263" s="124"/>
      <c r="BR1263" s="124"/>
      <c r="BS1263" s="125"/>
      <c r="BT1263" s="125"/>
      <c r="BX1263" s="124"/>
      <c r="BY1263" s="125"/>
      <c r="BZ1263" s="125"/>
      <c r="CO1263" s="136"/>
      <c r="CP1263" s="137"/>
    </row>
    <row r="1264" spans="1:94" s="123" customFormat="1" x14ac:dyDescent="0.25">
      <c r="A1264" s="128"/>
      <c r="B1264" s="128"/>
      <c r="C1264" s="79"/>
      <c r="D1264" s="79"/>
      <c r="E1264" s="128"/>
      <c r="F1264" s="129"/>
      <c r="G1264" s="128"/>
      <c r="H1264" s="129"/>
      <c r="I1264" s="127"/>
      <c r="J1264" s="127"/>
      <c r="K1264" s="128"/>
      <c r="L1264" s="152"/>
      <c r="M1264" s="153"/>
      <c r="N1264" s="131"/>
      <c r="O1264" s="80"/>
      <c r="P1264" s="131"/>
      <c r="Q1264" s="130"/>
      <c r="R1264" s="130"/>
      <c r="S1264" s="130"/>
      <c r="T1264" s="130"/>
      <c r="U1264" s="130"/>
      <c r="V1264" s="131"/>
      <c r="W1264" s="127"/>
      <c r="X1264" s="127"/>
      <c r="Y1264" s="127"/>
      <c r="Z1264" s="127"/>
      <c r="AA1264" s="127"/>
      <c r="AB1264" s="127"/>
      <c r="AC1264" s="127"/>
      <c r="AD1264" s="127"/>
      <c r="AE1264" s="126"/>
      <c r="AF1264" s="10"/>
      <c r="AG1264" s="124"/>
      <c r="AH1264" s="124"/>
      <c r="AI1264" s="124"/>
      <c r="AJ1264" s="124"/>
      <c r="AO1264" s="124"/>
      <c r="BR1264" s="124"/>
      <c r="BS1264" s="125"/>
      <c r="BT1264" s="125"/>
      <c r="BX1264" s="124"/>
      <c r="BY1264" s="125"/>
      <c r="BZ1264" s="125"/>
      <c r="CO1264" s="136"/>
      <c r="CP1264" s="137"/>
    </row>
    <row r="1265" spans="1:94" s="123" customFormat="1" x14ac:dyDescent="0.25">
      <c r="A1265" s="128"/>
      <c r="B1265" s="128"/>
      <c r="C1265" s="79"/>
      <c r="D1265" s="79"/>
      <c r="E1265" s="128"/>
      <c r="F1265" s="129"/>
      <c r="G1265" s="128"/>
      <c r="H1265" s="129"/>
      <c r="I1265" s="127"/>
      <c r="J1265" s="127"/>
      <c r="K1265" s="128"/>
      <c r="L1265" s="152"/>
      <c r="M1265" s="153"/>
      <c r="N1265" s="131"/>
      <c r="O1265" s="80"/>
      <c r="P1265" s="131"/>
      <c r="Q1265" s="130"/>
      <c r="R1265" s="130"/>
      <c r="S1265" s="130"/>
      <c r="T1265" s="130"/>
      <c r="U1265" s="130"/>
      <c r="V1265" s="131"/>
      <c r="W1265" s="127"/>
      <c r="X1265" s="127"/>
      <c r="Y1265" s="127"/>
      <c r="Z1265" s="127"/>
      <c r="AA1265" s="127"/>
      <c r="AB1265" s="127"/>
      <c r="AC1265" s="127"/>
      <c r="AD1265" s="127"/>
      <c r="AE1265" s="126"/>
      <c r="AF1265" s="10"/>
      <c r="AG1265" s="124"/>
      <c r="AH1265" s="124"/>
      <c r="AI1265" s="124"/>
      <c r="AJ1265" s="124"/>
      <c r="AO1265" s="124"/>
      <c r="BR1265" s="124"/>
      <c r="BS1265" s="125"/>
      <c r="BT1265" s="125"/>
      <c r="BX1265" s="124"/>
      <c r="BY1265" s="125"/>
      <c r="BZ1265" s="125"/>
      <c r="CO1265" s="136"/>
      <c r="CP1265" s="137"/>
    </row>
    <row r="1266" spans="1:94" s="123" customFormat="1" x14ac:dyDescent="0.25">
      <c r="A1266" s="128"/>
      <c r="B1266" s="128"/>
      <c r="C1266" s="79"/>
      <c r="D1266" s="79"/>
      <c r="E1266" s="128"/>
      <c r="F1266" s="129"/>
      <c r="G1266" s="128"/>
      <c r="H1266" s="129"/>
      <c r="I1266" s="127"/>
      <c r="J1266" s="127"/>
      <c r="K1266" s="128"/>
      <c r="L1266" s="152"/>
      <c r="M1266" s="153"/>
      <c r="N1266" s="131"/>
      <c r="O1266" s="80"/>
      <c r="P1266" s="131"/>
      <c r="Q1266" s="130"/>
      <c r="R1266" s="130"/>
      <c r="S1266" s="130"/>
      <c r="T1266" s="130"/>
      <c r="U1266" s="130"/>
      <c r="V1266" s="131"/>
      <c r="W1266" s="127"/>
      <c r="X1266" s="127"/>
      <c r="Y1266" s="127"/>
      <c r="Z1266" s="127"/>
      <c r="AA1266" s="127"/>
      <c r="AB1266" s="127"/>
      <c r="AC1266" s="127"/>
      <c r="AD1266" s="127"/>
      <c r="AE1266" s="126"/>
      <c r="AF1266" s="10"/>
      <c r="AG1266" s="124"/>
      <c r="AH1266" s="124"/>
      <c r="AI1266" s="124"/>
      <c r="AJ1266" s="124"/>
      <c r="AO1266" s="124"/>
      <c r="BR1266" s="124"/>
      <c r="BS1266" s="125"/>
      <c r="BT1266" s="125"/>
      <c r="BX1266" s="124"/>
      <c r="BY1266" s="125"/>
      <c r="BZ1266" s="125"/>
      <c r="CO1266" s="136"/>
      <c r="CP1266" s="137"/>
    </row>
    <row r="1267" spans="1:94" s="123" customFormat="1" x14ac:dyDescent="0.25">
      <c r="A1267" s="128"/>
      <c r="B1267" s="128"/>
      <c r="C1267" s="79"/>
      <c r="D1267" s="79"/>
      <c r="E1267" s="128"/>
      <c r="F1267" s="129"/>
      <c r="G1267" s="128"/>
      <c r="H1267" s="129"/>
      <c r="I1267" s="127"/>
      <c r="J1267" s="127"/>
      <c r="K1267" s="128"/>
      <c r="L1267" s="152"/>
      <c r="M1267" s="153"/>
      <c r="N1267" s="131"/>
      <c r="O1267" s="80"/>
      <c r="P1267" s="131"/>
      <c r="Q1267" s="130"/>
      <c r="R1267" s="130"/>
      <c r="S1267" s="130"/>
      <c r="T1267" s="130"/>
      <c r="U1267" s="130"/>
      <c r="V1267" s="131"/>
      <c r="W1267" s="127"/>
      <c r="X1267" s="127"/>
      <c r="Y1267" s="127"/>
      <c r="Z1267" s="127"/>
      <c r="AA1267" s="127"/>
      <c r="AB1267" s="127"/>
      <c r="AC1267" s="127"/>
      <c r="AD1267" s="127"/>
      <c r="AE1267" s="126"/>
      <c r="AF1267" s="10"/>
      <c r="AG1267" s="124"/>
      <c r="AH1267" s="124"/>
      <c r="AI1267" s="124"/>
      <c r="AJ1267" s="124"/>
      <c r="AO1267" s="124"/>
      <c r="BR1267" s="124"/>
      <c r="BS1267" s="125"/>
      <c r="BT1267" s="125"/>
      <c r="BX1267" s="124"/>
      <c r="BY1267" s="125"/>
      <c r="BZ1267" s="125"/>
      <c r="CO1267" s="136"/>
      <c r="CP1267" s="137"/>
    </row>
    <row r="1268" spans="1:94" s="123" customFormat="1" x14ac:dyDescent="0.25">
      <c r="A1268" s="128"/>
      <c r="B1268" s="128"/>
      <c r="C1268" s="79"/>
      <c r="D1268" s="79"/>
      <c r="E1268" s="128"/>
      <c r="F1268" s="129"/>
      <c r="G1268" s="128"/>
      <c r="H1268" s="129"/>
      <c r="I1268" s="127"/>
      <c r="J1268" s="127"/>
      <c r="K1268" s="128"/>
      <c r="L1268" s="152"/>
      <c r="M1268" s="153"/>
      <c r="N1268" s="131"/>
      <c r="O1268" s="80"/>
      <c r="P1268" s="131"/>
      <c r="Q1268" s="130"/>
      <c r="R1268" s="130"/>
      <c r="S1268" s="130"/>
      <c r="T1268" s="130"/>
      <c r="U1268" s="130"/>
      <c r="V1268" s="131"/>
      <c r="W1268" s="127"/>
      <c r="X1268" s="127"/>
      <c r="Y1268" s="127"/>
      <c r="Z1268" s="127"/>
      <c r="AA1268" s="127"/>
      <c r="AB1268" s="127"/>
      <c r="AC1268" s="127"/>
      <c r="AD1268" s="127"/>
      <c r="AE1268" s="126"/>
      <c r="AF1268" s="10"/>
      <c r="AG1268" s="124"/>
      <c r="AH1268" s="124"/>
      <c r="AI1268" s="124"/>
      <c r="AJ1268" s="124"/>
      <c r="AO1268" s="124"/>
      <c r="BR1268" s="124"/>
      <c r="BS1268" s="125"/>
      <c r="BT1268" s="125"/>
      <c r="BX1268" s="124"/>
      <c r="BY1268" s="125"/>
      <c r="BZ1268" s="125"/>
      <c r="CO1268" s="136"/>
      <c r="CP1268" s="137"/>
    </row>
    <row r="1269" spans="1:94" s="123" customFormat="1" x14ac:dyDescent="0.25">
      <c r="A1269" s="128"/>
      <c r="B1269" s="128"/>
      <c r="C1269" s="79"/>
      <c r="D1269" s="79"/>
      <c r="E1269" s="128"/>
      <c r="F1269" s="129"/>
      <c r="G1269" s="128"/>
      <c r="H1269" s="129"/>
      <c r="I1269" s="127"/>
      <c r="J1269" s="127"/>
      <c r="K1269" s="128"/>
      <c r="L1269" s="152"/>
      <c r="M1269" s="153"/>
      <c r="N1269" s="131"/>
      <c r="O1269" s="80"/>
      <c r="P1269" s="131"/>
      <c r="Q1269" s="130"/>
      <c r="R1269" s="130"/>
      <c r="S1269" s="130"/>
      <c r="T1269" s="130"/>
      <c r="U1269" s="130"/>
      <c r="V1269" s="131"/>
      <c r="W1269" s="127"/>
      <c r="X1269" s="127"/>
      <c r="Y1269" s="127"/>
      <c r="Z1269" s="127"/>
      <c r="AA1269" s="127"/>
      <c r="AB1269" s="127"/>
      <c r="AC1269" s="127"/>
      <c r="AD1269" s="127"/>
      <c r="AE1269" s="126"/>
      <c r="AF1269" s="10"/>
      <c r="AG1269" s="124"/>
      <c r="AH1269" s="124"/>
      <c r="AI1269" s="124"/>
      <c r="AJ1269" s="124"/>
      <c r="AO1269" s="124"/>
      <c r="BR1269" s="124"/>
      <c r="BS1269" s="125"/>
      <c r="BT1269" s="125"/>
      <c r="BX1269" s="124"/>
      <c r="BY1269" s="125"/>
      <c r="BZ1269" s="125"/>
      <c r="CO1269" s="136"/>
      <c r="CP1269" s="137"/>
    </row>
    <row r="1270" spans="1:94" s="123" customFormat="1" x14ac:dyDescent="0.25">
      <c r="A1270" s="128"/>
      <c r="B1270" s="128"/>
      <c r="C1270" s="79"/>
      <c r="D1270" s="79"/>
      <c r="E1270" s="128"/>
      <c r="F1270" s="129"/>
      <c r="G1270" s="128"/>
      <c r="H1270" s="129"/>
      <c r="I1270" s="127"/>
      <c r="J1270" s="127"/>
      <c r="K1270" s="128"/>
      <c r="L1270" s="152"/>
      <c r="M1270" s="153"/>
      <c r="N1270" s="131"/>
      <c r="O1270" s="80"/>
      <c r="P1270" s="131"/>
      <c r="Q1270" s="130"/>
      <c r="R1270" s="130"/>
      <c r="S1270" s="130"/>
      <c r="T1270" s="130"/>
      <c r="U1270" s="130"/>
      <c r="V1270" s="131"/>
      <c r="W1270" s="127"/>
      <c r="X1270" s="127"/>
      <c r="Y1270" s="127"/>
      <c r="Z1270" s="127"/>
      <c r="AA1270" s="127"/>
      <c r="AB1270" s="127"/>
      <c r="AC1270" s="127"/>
      <c r="AD1270" s="127"/>
      <c r="AE1270" s="126"/>
      <c r="AF1270" s="10"/>
      <c r="AG1270" s="124"/>
      <c r="AH1270" s="124"/>
      <c r="AI1270" s="124"/>
      <c r="AJ1270" s="124"/>
      <c r="AO1270" s="124"/>
      <c r="BR1270" s="124"/>
      <c r="BS1270" s="125"/>
      <c r="BT1270" s="125"/>
      <c r="BX1270" s="124"/>
      <c r="BY1270" s="125"/>
      <c r="BZ1270" s="125"/>
      <c r="CO1270" s="136"/>
      <c r="CP1270" s="137"/>
    </row>
    <row r="1271" spans="1:94" s="123" customFormat="1" x14ac:dyDescent="0.25">
      <c r="A1271" s="128"/>
      <c r="B1271" s="128"/>
      <c r="C1271" s="79"/>
      <c r="D1271" s="79"/>
      <c r="E1271" s="128"/>
      <c r="F1271" s="129"/>
      <c r="G1271" s="128"/>
      <c r="H1271" s="129"/>
      <c r="I1271" s="127"/>
      <c r="J1271" s="127"/>
      <c r="K1271" s="128"/>
      <c r="L1271" s="152"/>
      <c r="M1271" s="153"/>
      <c r="N1271" s="131"/>
      <c r="O1271" s="80"/>
      <c r="P1271" s="131"/>
      <c r="Q1271" s="130"/>
      <c r="R1271" s="130"/>
      <c r="S1271" s="130"/>
      <c r="T1271" s="130"/>
      <c r="U1271" s="130"/>
      <c r="V1271" s="131"/>
      <c r="W1271" s="127"/>
      <c r="X1271" s="127"/>
      <c r="Y1271" s="127"/>
      <c r="Z1271" s="127"/>
      <c r="AA1271" s="127"/>
      <c r="AB1271" s="127"/>
      <c r="AC1271" s="127"/>
      <c r="AD1271" s="127"/>
      <c r="AE1271" s="126"/>
      <c r="AF1271" s="10"/>
      <c r="AG1271" s="124"/>
      <c r="AH1271" s="124"/>
      <c r="AI1271" s="124"/>
      <c r="AJ1271" s="124"/>
      <c r="AO1271" s="124"/>
      <c r="BR1271" s="124"/>
      <c r="BS1271" s="125"/>
      <c r="BT1271" s="125"/>
      <c r="BX1271" s="124"/>
      <c r="BY1271" s="125"/>
      <c r="BZ1271" s="125"/>
      <c r="CO1271" s="136"/>
      <c r="CP1271" s="137"/>
    </row>
    <row r="1272" spans="1:94" s="123" customFormat="1" x14ac:dyDescent="0.25">
      <c r="A1272" s="128"/>
      <c r="B1272" s="128"/>
      <c r="C1272" s="79"/>
      <c r="D1272" s="79"/>
      <c r="E1272" s="128"/>
      <c r="F1272" s="129"/>
      <c r="G1272" s="128"/>
      <c r="H1272" s="129"/>
      <c r="I1272" s="127"/>
      <c r="J1272" s="127"/>
      <c r="K1272" s="128"/>
      <c r="L1272" s="152"/>
      <c r="M1272" s="153"/>
      <c r="N1272" s="131"/>
      <c r="O1272" s="80"/>
      <c r="P1272" s="131"/>
      <c r="Q1272" s="130"/>
      <c r="R1272" s="130"/>
      <c r="S1272" s="130"/>
      <c r="T1272" s="130"/>
      <c r="U1272" s="130"/>
      <c r="V1272" s="131"/>
      <c r="W1272" s="127"/>
      <c r="X1272" s="127"/>
      <c r="Y1272" s="127"/>
      <c r="Z1272" s="127"/>
      <c r="AA1272" s="127"/>
      <c r="AB1272" s="127"/>
      <c r="AC1272" s="127"/>
      <c r="AD1272" s="127"/>
      <c r="AE1272" s="126"/>
      <c r="AF1272" s="10"/>
      <c r="AG1272" s="124"/>
      <c r="AH1272" s="124"/>
      <c r="AI1272" s="124"/>
      <c r="AJ1272" s="124"/>
      <c r="AO1272" s="124"/>
      <c r="BR1272" s="124"/>
      <c r="BS1272" s="125"/>
      <c r="BT1272" s="125"/>
      <c r="BX1272" s="124"/>
      <c r="BY1272" s="125"/>
      <c r="BZ1272" s="125"/>
      <c r="CO1272" s="136"/>
      <c r="CP1272" s="137"/>
    </row>
    <row r="1273" spans="1:94" s="123" customFormat="1" x14ac:dyDescent="0.25">
      <c r="A1273" s="128"/>
      <c r="B1273" s="128"/>
      <c r="C1273" s="79"/>
      <c r="D1273" s="79"/>
      <c r="E1273" s="128"/>
      <c r="F1273" s="129"/>
      <c r="G1273" s="128"/>
      <c r="H1273" s="129"/>
      <c r="I1273" s="127"/>
      <c r="J1273" s="127"/>
      <c r="K1273" s="128"/>
      <c r="L1273" s="152"/>
      <c r="M1273" s="153"/>
      <c r="N1273" s="131"/>
      <c r="O1273" s="80"/>
      <c r="P1273" s="131"/>
      <c r="Q1273" s="130"/>
      <c r="R1273" s="130"/>
      <c r="S1273" s="130"/>
      <c r="T1273" s="130"/>
      <c r="U1273" s="130"/>
      <c r="V1273" s="131"/>
      <c r="W1273" s="127"/>
      <c r="X1273" s="127"/>
      <c r="Y1273" s="127"/>
      <c r="Z1273" s="127"/>
      <c r="AA1273" s="127"/>
      <c r="AB1273" s="127"/>
      <c r="AC1273" s="127"/>
      <c r="AD1273" s="127"/>
      <c r="AE1273" s="126"/>
      <c r="AF1273" s="10"/>
      <c r="AG1273" s="124"/>
      <c r="AH1273" s="124"/>
      <c r="AI1273" s="124"/>
      <c r="AJ1273" s="124"/>
      <c r="AO1273" s="124"/>
      <c r="BR1273" s="124"/>
      <c r="BS1273" s="125"/>
      <c r="BT1273" s="125"/>
      <c r="BX1273" s="124"/>
      <c r="BY1273" s="125"/>
      <c r="BZ1273" s="125"/>
      <c r="CO1273" s="136"/>
      <c r="CP1273" s="137"/>
    </row>
    <row r="1274" spans="1:94" s="123" customFormat="1" x14ac:dyDescent="0.25">
      <c r="A1274" s="128"/>
      <c r="B1274" s="128"/>
      <c r="C1274" s="79"/>
      <c r="D1274" s="79"/>
      <c r="E1274" s="128"/>
      <c r="F1274" s="129"/>
      <c r="G1274" s="128"/>
      <c r="H1274" s="129"/>
      <c r="I1274" s="127"/>
      <c r="J1274" s="127"/>
      <c r="K1274" s="128"/>
      <c r="L1274" s="152"/>
      <c r="M1274" s="153"/>
      <c r="N1274" s="131"/>
      <c r="O1274" s="80"/>
      <c r="P1274" s="131"/>
      <c r="Q1274" s="130"/>
      <c r="R1274" s="130"/>
      <c r="S1274" s="130"/>
      <c r="T1274" s="130"/>
      <c r="U1274" s="130"/>
      <c r="V1274" s="131"/>
      <c r="W1274" s="127"/>
      <c r="X1274" s="127"/>
      <c r="Y1274" s="127"/>
      <c r="Z1274" s="127"/>
      <c r="AA1274" s="127"/>
      <c r="AB1274" s="127"/>
      <c r="AC1274" s="127"/>
      <c r="AD1274" s="127"/>
      <c r="AE1274" s="126"/>
      <c r="AF1274" s="10"/>
      <c r="AG1274" s="124"/>
      <c r="AH1274" s="124"/>
      <c r="AI1274" s="124"/>
      <c r="AJ1274" s="124"/>
      <c r="AO1274" s="124"/>
      <c r="BR1274" s="124"/>
      <c r="BS1274" s="125"/>
      <c r="BT1274" s="125"/>
      <c r="BX1274" s="124"/>
      <c r="BY1274" s="125"/>
      <c r="BZ1274" s="125"/>
      <c r="CO1274" s="136"/>
      <c r="CP1274" s="137"/>
    </row>
    <row r="1275" spans="1:94" s="123" customFormat="1" x14ac:dyDescent="0.25">
      <c r="A1275" s="128"/>
      <c r="B1275" s="128"/>
      <c r="C1275" s="79"/>
      <c r="D1275" s="79"/>
      <c r="E1275" s="128"/>
      <c r="F1275" s="129"/>
      <c r="G1275" s="128"/>
      <c r="H1275" s="129"/>
      <c r="I1275" s="127"/>
      <c r="J1275" s="127"/>
      <c r="K1275" s="128"/>
      <c r="L1275" s="152"/>
      <c r="M1275" s="153"/>
      <c r="N1275" s="131"/>
      <c r="O1275" s="80"/>
      <c r="P1275" s="131"/>
      <c r="Q1275" s="130"/>
      <c r="R1275" s="130"/>
      <c r="S1275" s="130"/>
      <c r="T1275" s="130"/>
      <c r="U1275" s="130"/>
      <c r="V1275" s="131"/>
      <c r="W1275" s="127"/>
      <c r="X1275" s="127"/>
      <c r="Y1275" s="127"/>
      <c r="Z1275" s="127"/>
      <c r="AA1275" s="127"/>
      <c r="AB1275" s="127"/>
      <c r="AC1275" s="127"/>
      <c r="AD1275" s="127"/>
      <c r="AE1275" s="126"/>
      <c r="AF1275" s="10"/>
      <c r="AG1275" s="124"/>
      <c r="AH1275" s="124"/>
      <c r="AI1275" s="124"/>
      <c r="AJ1275" s="124"/>
      <c r="AO1275" s="124"/>
      <c r="BR1275" s="124"/>
      <c r="BS1275" s="125"/>
      <c r="BT1275" s="125"/>
      <c r="BX1275" s="124"/>
      <c r="BY1275" s="125"/>
      <c r="BZ1275" s="125"/>
      <c r="CO1275" s="136"/>
      <c r="CP1275" s="137"/>
    </row>
    <row r="1276" spans="1:94" s="123" customFormat="1" x14ac:dyDescent="0.25">
      <c r="A1276" s="128"/>
      <c r="B1276" s="128"/>
      <c r="C1276" s="79"/>
      <c r="D1276" s="79"/>
      <c r="E1276" s="128"/>
      <c r="F1276" s="129"/>
      <c r="G1276" s="128"/>
      <c r="H1276" s="129"/>
      <c r="I1276" s="127"/>
      <c r="J1276" s="127"/>
      <c r="K1276" s="128"/>
      <c r="L1276" s="152"/>
      <c r="M1276" s="153"/>
      <c r="N1276" s="131"/>
      <c r="O1276" s="80"/>
      <c r="P1276" s="131"/>
      <c r="Q1276" s="130"/>
      <c r="R1276" s="130"/>
      <c r="S1276" s="130"/>
      <c r="T1276" s="130"/>
      <c r="U1276" s="130"/>
      <c r="V1276" s="131"/>
      <c r="W1276" s="127"/>
      <c r="X1276" s="127"/>
      <c r="Y1276" s="127"/>
      <c r="Z1276" s="127"/>
      <c r="AA1276" s="127"/>
      <c r="AB1276" s="127"/>
      <c r="AC1276" s="127"/>
      <c r="AD1276" s="127"/>
      <c r="AE1276" s="126"/>
      <c r="AF1276" s="10"/>
      <c r="AG1276" s="124"/>
      <c r="AH1276" s="124"/>
      <c r="AI1276" s="124"/>
      <c r="AJ1276" s="124"/>
      <c r="AO1276" s="124"/>
      <c r="BR1276" s="124"/>
      <c r="BS1276" s="125"/>
      <c r="BT1276" s="125"/>
      <c r="BX1276" s="124"/>
      <c r="BY1276" s="125"/>
      <c r="BZ1276" s="125"/>
      <c r="CO1276" s="136"/>
      <c r="CP1276" s="137"/>
    </row>
    <row r="1277" spans="1:94" s="123" customFormat="1" x14ac:dyDescent="0.25">
      <c r="A1277" s="128"/>
      <c r="B1277" s="128"/>
      <c r="C1277" s="79"/>
      <c r="D1277" s="79"/>
      <c r="E1277" s="128"/>
      <c r="F1277" s="129"/>
      <c r="G1277" s="128"/>
      <c r="H1277" s="129"/>
      <c r="I1277" s="127"/>
      <c r="J1277" s="127"/>
      <c r="K1277" s="128"/>
      <c r="L1277" s="152"/>
      <c r="M1277" s="153"/>
      <c r="N1277" s="131"/>
      <c r="O1277" s="80"/>
      <c r="P1277" s="131"/>
      <c r="Q1277" s="130"/>
      <c r="R1277" s="130"/>
      <c r="S1277" s="130"/>
      <c r="T1277" s="130"/>
      <c r="U1277" s="130"/>
      <c r="V1277" s="131"/>
      <c r="W1277" s="127"/>
      <c r="X1277" s="127"/>
      <c r="Y1277" s="127"/>
      <c r="Z1277" s="127"/>
      <c r="AA1277" s="127"/>
      <c r="AB1277" s="127"/>
      <c r="AC1277" s="127"/>
      <c r="AD1277" s="127"/>
      <c r="AE1277" s="126"/>
      <c r="AF1277" s="10"/>
      <c r="AG1277" s="124"/>
      <c r="AH1277" s="124"/>
      <c r="AI1277" s="124"/>
      <c r="AJ1277" s="124"/>
      <c r="AO1277" s="124"/>
      <c r="BR1277" s="124"/>
      <c r="BS1277" s="125"/>
      <c r="BT1277" s="125"/>
      <c r="BX1277" s="124"/>
      <c r="BY1277" s="125"/>
      <c r="BZ1277" s="125"/>
      <c r="CO1277" s="136"/>
      <c r="CP1277" s="137"/>
    </row>
    <row r="1278" spans="1:94" s="123" customFormat="1" x14ac:dyDescent="0.25">
      <c r="A1278" s="128"/>
      <c r="B1278" s="128"/>
      <c r="C1278" s="79"/>
      <c r="D1278" s="79"/>
      <c r="E1278" s="128"/>
      <c r="F1278" s="129"/>
      <c r="G1278" s="128"/>
      <c r="H1278" s="129"/>
      <c r="I1278" s="127"/>
      <c r="J1278" s="127"/>
      <c r="K1278" s="128"/>
      <c r="L1278" s="152"/>
      <c r="M1278" s="153"/>
      <c r="N1278" s="131"/>
      <c r="O1278" s="80"/>
      <c r="P1278" s="131"/>
      <c r="Q1278" s="130"/>
      <c r="R1278" s="130"/>
      <c r="S1278" s="130"/>
      <c r="T1278" s="130"/>
      <c r="U1278" s="130"/>
      <c r="V1278" s="131"/>
      <c r="W1278" s="127"/>
      <c r="X1278" s="127"/>
      <c r="Y1278" s="127"/>
      <c r="Z1278" s="127"/>
      <c r="AA1278" s="127"/>
      <c r="AB1278" s="127"/>
      <c r="AC1278" s="127"/>
      <c r="AD1278" s="127"/>
      <c r="AE1278" s="126"/>
      <c r="AF1278" s="10"/>
      <c r="AG1278" s="124"/>
      <c r="AH1278" s="124"/>
      <c r="AI1278" s="124"/>
      <c r="AJ1278" s="124"/>
      <c r="AO1278" s="124"/>
      <c r="BR1278" s="124"/>
      <c r="BS1278" s="125"/>
      <c r="BT1278" s="125"/>
      <c r="BX1278" s="124"/>
      <c r="BY1278" s="125"/>
      <c r="BZ1278" s="125"/>
      <c r="CO1278" s="136"/>
      <c r="CP1278" s="137"/>
    </row>
    <row r="1279" spans="1:94" s="123" customFormat="1" x14ac:dyDescent="0.25">
      <c r="A1279" s="128"/>
      <c r="B1279" s="128"/>
      <c r="C1279" s="79"/>
      <c r="D1279" s="79"/>
      <c r="E1279" s="128"/>
      <c r="F1279" s="129"/>
      <c r="G1279" s="128"/>
      <c r="H1279" s="129"/>
      <c r="I1279" s="127"/>
      <c r="J1279" s="127"/>
      <c r="K1279" s="128"/>
      <c r="L1279" s="152"/>
      <c r="M1279" s="153"/>
      <c r="N1279" s="131"/>
      <c r="O1279" s="80"/>
      <c r="P1279" s="131"/>
      <c r="Q1279" s="130"/>
      <c r="R1279" s="130"/>
      <c r="S1279" s="130"/>
      <c r="T1279" s="130"/>
      <c r="U1279" s="130"/>
      <c r="V1279" s="131"/>
      <c r="W1279" s="127"/>
      <c r="X1279" s="127"/>
      <c r="Y1279" s="127"/>
      <c r="Z1279" s="127"/>
      <c r="AA1279" s="127"/>
      <c r="AB1279" s="127"/>
      <c r="AC1279" s="127"/>
      <c r="AD1279" s="127"/>
      <c r="AE1279" s="126"/>
      <c r="AF1279" s="10"/>
      <c r="AG1279" s="124"/>
      <c r="AH1279" s="124"/>
      <c r="AI1279" s="124"/>
      <c r="AJ1279" s="124"/>
      <c r="AO1279" s="124"/>
      <c r="BR1279" s="124"/>
      <c r="BS1279" s="125"/>
      <c r="BT1279" s="125"/>
      <c r="BX1279" s="124"/>
      <c r="BY1279" s="125"/>
      <c r="BZ1279" s="125"/>
      <c r="CO1279" s="136"/>
      <c r="CP1279" s="137"/>
    </row>
    <row r="1280" spans="1:94" s="123" customFormat="1" x14ac:dyDescent="0.25">
      <c r="A1280" s="128"/>
      <c r="B1280" s="128"/>
      <c r="C1280" s="79"/>
      <c r="D1280" s="79"/>
      <c r="E1280" s="128"/>
      <c r="F1280" s="129"/>
      <c r="G1280" s="128"/>
      <c r="H1280" s="129"/>
      <c r="I1280" s="127"/>
      <c r="J1280" s="127"/>
      <c r="K1280" s="128"/>
      <c r="L1280" s="152"/>
      <c r="M1280" s="153"/>
      <c r="N1280" s="131"/>
      <c r="O1280" s="80"/>
      <c r="P1280" s="131"/>
      <c r="Q1280" s="130"/>
      <c r="R1280" s="130"/>
      <c r="S1280" s="130"/>
      <c r="T1280" s="130"/>
      <c r="U1280" s="130"/>
      <c r="V1280" s="131"/>
      <c r="W1280" s="127"/>
      <c r="X1280" s="127"/>
      <c r="Y1280" s="127"/>
      <c r="Z1280" s="127"/>
      <c r="AA1280" s="127"/>
      <c r="AB1280" s="127"/>
      <c r="AC1280" s="127"/>
      <c r="AD1280" s="127"/>
      <c r="AE1280" s="126"/>
      <c r="AF1280" s="10"/>
      <c r="AG1280" s="124"/>
      <c r="AH1280" s="124"/>
      <c r="AI1280" s="124"/>
      <c r="AJ1280" s="124"/>
      <c r="AO1280" s="124"/>
      <c r="BR1280" s="124"/>
      <c r="BS1280" s="125"/>
      <c r="BT1280" s="125"/>
      <c r="BX1280" s="124"/>
      <c r="BY1280" s="125"/>
      <c r="BZ1280" s="125"/>
      <c r="CO1280" s="136"/>
      <c r="CP1280" s="137"/>
    </row>
    <row r="1281" spans="1:94" s="123" customFormat="1" x14ac:dyDescent="0.25">
      <c r="A1281" s="128"/>
      <c r="B1281" s="128"/>
      <c r="C1281" s="79"/>
      <c r="D1281" s="79"/>
      <c r="E1281" s="128"/>
      <c r="F1281" s="129"/>
      <c r="G1281" s="128"/>
      <c r="H1281" s="129"/>
      <c r="I1281" s="127"/>
      <c r="J1281" s="127"/>
      <c r="K1281" s="128"/>
      <c r="L1281" s="152"/>
      <c r="M1281" s="153"/>
      <c r="N1281" s="131"/>
      <c r="O1281" s="80"/>
      <c r="P1281" s="131"/>
      <c r="Q1281" s="130"/>
      <c r="R1281" s="130"/>
      <c r="S1281" s="130"/>
      <c r="T1281" s="130"/>
      <c r="U1281" s="130"/>
      <c r="V1281" s="131"/>
      <c r="W1281" s="127"/>
      <c r="X1281" s="127"/>
      <c r="Y1281" s="127"/>
      <c r="Z1281" s="127"/>
      <c r="AA1281" s="127"/>
      <c r="AB1281" s="127"/>
      <c r="AC1281" s="127"/>
      <c r="AD1281" s="127"/>
      <c r="AE1281" s="126"/>
      <c r="AF1281" s="10"/>
      <c r="AG1281" s="124"/>
      <c r="AH1281" s="124"/>
      <c r="AI1281" s="124"/>
      <c r="AJ1281" s="124"/>
      <c r="AO1281" s="124"/>
      <c r="BR1281" s="124"/>
      <c r="BS1281" s="125"/>
      <c r="BT1281" s="125"/>
      <c r="BX1281" s="124"/>
      <c r="BY1281" s="125"/>
      <c r="BZ1281" s="125"/>
      <c r="CO1281" s="136"/>
      <c r="CP1281" s="137"/>
    </row>
    <row r="1282" spans="1:94" s="123" customFormat="1" x14ac:dyDescent="0.25">
      <c r="A1282" s="128"/>
      <c r="B1282" s="128"/>
      <c r="C1282" s="79"/>
      <c r="D1282" s="79"/>
      <c r="E1282" s="128"/>
      <c r="F1282" s="129"/>
      <c r="G1282" s="128"/>
      <c r="H1282" s="129"/>
      <c r="I1282" s="127"/>
      <c r="J1282" s="127"/>
      <c r="K1282" s="128"/>
      <c r="L1282" s="152"/>
      <c r="M1282" s="153"/>
      <c r="N1282" s="131"/>
      <c r="O1282" s="80"/>
      <c r="P1282" s="131"/>
      <c r="Q1282" s="130"/>
      <c r="R1282" s="130"/>
      <c r="S1282" s="130"/>
      <c r="T1282" s="130"/>
      <c r="U1282" s="130"/>
      <c r="V1282" s="131"/>
      <c r="W1282" s="127"/>
      <c r="X1282" s="127"/>
      <c r="Y1282" s="127"/>
      <c r="Z1282" s="127"/>
      <c r="AA1282" s="127"/>
      <c r="AB1282" s="127"/>
      <c r="AC1282" s="127"/>
      <c r="AD1282" s="127"/>
      <c r="AE1282" s="126"/>
      <c r="AF1282" s="10"/>
      <c r="AG1282" s="124"/>
      <c r="AH1282" s="124"/>
      <c r="AI1282" s="124"/>
      <c r="AJ1282" s="124"/>
      <c r="AO1282" s="124"/>
      <c r="BR1282" s="124"/>
      <c r="BS1282" s="125"/>
      <c r="BT1282" s="125"/>
      <c r="BX1282" s="124"/>
      <c r="BY1282" s="125"/>
      <c r="BZ1282" s="125"/>
      <c r="CO1282" s="136"/>
      <c r="CP1282" s="137"/>
    </row>
    <row r="1283" spans="1:94" s="123" customFormat="1" x14ac:dyDescent="0.25">
      <c r="A1283" s="128"/>
      <c r="B1283" s="128"/>
      <c r="C1283" s="79"/>
      <c r="D1283" s="79"/>
      <c r="E1283" s="128"/>
      <c r="F1283" s="129"/>
      <c r="G1283" s="128"/>
      <c r="H1283" s="129"/>
      <c r="I1283" s="127"/>
      <c r="J1283" s="127"/>
      <c r="K1283" s="128"/>
      <c r="L1283" s="152"/>
      <c r="M1283" s="153"/>
      <c r="N1283" s="131"/>
      <c r="O1283" s="80"/>
      <c r="P1283" s="131"/>
      <c r="Q1283" s="130"/>
      <c r="R1283" s="130"/>
      <c r="S1283" s="130"/>
      <c r="T1283" s="130"/>
      <c r="U1283" s="130"/>
      <c r="V1283" s="131"/>
      <c r="W1283" s="127"/>
      <c r="X1283" s="127"/>
      <c r="Y1283" s="127"/>
      <c r="Z1283" s="127"/>
      <c r="AA1283" s="127"/>
      <c r="AB1283" s="127"/>
      <c r="AC1283" s="127"/>
      <c r="AD1283" s="127"/>
      <c r="AE1283" s="126"/>
      <c r="AF1283" s="10"/>
      <c r="AG1283" s="124"/>
      <c r="AH1283" s="124"/>
      <c r="AI1283" s="124"/>
      <c r="AJ1283" s="124"/>
      <c r="AO1283" s="124"/>
      <c r="BR1283" s="124"/>
      <c r="BS1283" s="125"/>
      <c r="BT1283" s="125"/>
      <c r="BX1283" s="124"/>
      <c r="BY1283" s="125"/>
      <c r="BZ1283" s="125"/>
      <c r="CO1283" s="136"/>
      <c r="CP1283" s="137"/>
    </row>
    <row r="1284" spans="1:94" s="123" customFormat="1" x14ac:dyDescent="0.25">
      <c r="A1284" s="128"/>
      <c r="B1284" s="128"/>
      <c r="C1284" s="79"/>
      <c r="D1284" s="79"/>
      <c r="E1284" s="128"/>
      <c r="F1284" s="129"/>
      <c r="G1284" s="128"/>
      <c r="H1284" s="129"/>
      <c r="I1284" s="127"/>
      <c r="J1284" s="127"/>
      <c r="K1284" s="128"/>
      <c r="L1284" s="152"/>
      <c r="M1284" s="153"/>
      <c r="N1284" s="131"/>
      <c r="O1284" s="80"/>
      <c r="P1284" s="131"/>
      <c r="Q1284" s="130"/>
      <c r="R1284" s="130"/>
      <c r="S1284" s="130"/>
      <c r="T1284" s="130"/>
      <c r="U1284" s="130"/>
      <c r="V1284" s="131"/>
      <c r="W1284" s="127"/>
      <c r="X1284" s="127"/>
      <c r="Y1284" s="127"/>
      <c r="Z1284" s="127"/>
      <c r="AA1284" s="127"/>
      <c r="AB1284" s="127"/>
      <c r="AC1284" s="127"/>
      <c r="AD1284" s="127"/>
      <c r="AE1284" s="126"/>
      <c r="AF1284" s="10"/>
      <c r="AG1284" s="124"/>
      <c r="AH1284" s="124"/>
      <c r="AI1284" s="124"/>
      <c r="AJ1284" s="124"/>
      <c r="AO1284" s="124"/>
      <c r="BR1284" s="124"/>
      <c r="BS1284" s="125"/>
      <c r="BT1284" s="125"/>
      <c r="BX1284" s="124"/>
      <c r="BY1284" s="125"/>
      <c r="BZ1284" s="125"/>
      <c r="CO1284" s="136"/>
      <c r="CP1284" s="137"/>
    </row>
    <row r="1285" spans="1:94" s="123" customFormat="1" x14ac:dyDescent="0.25">
      <c r="A1285" s="128"/>
      <c r="B1285" s="128"/>
      <c r="C1285" s="79"/>
      <c r="D1285" s="79"/>
      <c r="E1285" s="128"/>
      <c r="F1285" s="129"/>
      <c r="G1285" s="128"/>
      <c r="H1285" s="129"/>
      <c r="I1285" s="127"/>
      <c r="J1285" s="127"/>
      <c r="K1285" s="128"/>
      <c r="L1285" s="152"/>
      <c r="M1285" s="153"/>
      <c r="N1285" s="131"/>
      <c r="O1285" s="80"/>
      <c r="P1285" s="131"/>
      <c r="Q1285" s="130"/>
      <c r="R1285" s="130"/>
      <c r="S1285" s="130"/>
      <c r="T1285" s="130"/>
      <c r="U1285" s="130"/>
      <c r="V1285" s="131"/>
      <c r="W1285" s="127"/>
      <c r="X1285" s="127"/>
      <c r="Y1285" s="127"/>
      <c r="Z1285" s="127"/>
      <c r="AA1285" s="127"/>
      <c r="AB1285" s="127"/>
      <c r="AC1285" s="127"/>
      <c r="AD1285" s="127"/>
      <c r="AE1285" s="126"/>
      <c r="AF1285" s="10"/>
      <c r="AG1285" s="124"/>
      <c r="AH1285" s="124"/>
      <c r="AI1285" s="124"/>
      <c r="AJ1285" s="124"/>
      <c r="AO1285" s="124"/>
      <c r="BR1285" s="124"/>
      <c r="BS1285" s="125"/>
      <c r="BT1285" s="125"/>
      <c r="BX1285" s="124"/>
      <c r="BY1285" s="125"/>
      <c r="BZ1285" s="125"/>
      <c r="CO1285" s="136"/>
      <c r="CP1285" s="137"/>
    </row>
    <row r="1286" spans="1:94" s="123" customFormat="1" x14ac:dyDescent="0.25">
      <c r="A1286" s="128"/>
      <c r="B1286" s="128"/>
      <c r="C1286" s="79"/>
      <c r="D1286" s="79"/>
      <c r="E1286" s="128"/>
      <c r="F1286" s="129"/>
      <c r="G1286" s="128"/>
      <c r="H1286" s="129"/>
      <c r="I1286" s="127"/>
      <c r="J1286" s="127"/>
      <c r="K1286" s="128"/>
      <c r="L1286" s="152"/>
      <c r="M1286" s="153"/>
      <c r="N1286" s="131"/>
      <c r="O1286" s="80"/>
      <c r="P1286" s="131"/>
      <c r="Q1286" s="130"/>
      <c r="R1286" s="130"/>
      <c r="S1286" s="130"/>
      <c r="T1286" s="130"/>
      <c r="U1286" s="130"/>
      <c r="V1286" s="131"/>
      <c r="W1286" s="127"/>
      <c r="X1286" s="127"/>
      <c r="Y1286" s="127"/>
      <c r="Z1286" s="127"/>
      <c r="AA1286" s="127"/>
      <c r="AB1286" s="127"/>
      <c r="AC1286" s="127"/>
      <c r="AD1286" s="127"/>
      <c r="AE1286" s="126"/>
      <c r="AF1286" s="10"/>
      <c r="AG1286" s="124"/>
      <c r="AH1286" s="124"/>
      <c r="AI1286" s="124"/>
      <c r="AJ1286" s="124"/>
      <c r="AO1286" s="124"/>
      <c r="BR1286" s="124"/>
      <c r="BS1286" s="125"/>
      <c r="BT1286" s="125"/>
      <c r="BX1286" s="124"/>
      <c r="BY1286" s="125"/>
      <c r="BZ1286" s="125"/>
      <c r="CO1286" s="136"/>
      <c r="CP1286" s="137"/>
    </row>
    <row r="1287" spans="1:94" s="123" customFormat="1" x14ac:dyDescent="0.25">
      <c r="A1287" s="128"/>
      <c r="B1287" s="128"/>
      <c r="C1287" s="79"/>
      <c r="D1287" s="79"/>
      <c r="E1287" s="128"/>
      <c r="F1287" s="129"/>
      <c r="G1287" s="128"/>
      <c r="H1287" s="129"/>
      <c r="I1287" s="127"/>
      <c r="J1287" s="127"/>
      <c r="K1287" s="128"/>
      <c r="L1287" s="152"/>
      <c r="M1287" s="153"/>
      <c r="N1287" s="131"/>
      <c r="O1287" s="80"/>
      <c r="P1287" s="131"/>
      <c r="Q1287" s="130"/>
      <c r="R1287" s="130"/>
      <c r="S1287" s="130"/>
      <c r="T1287" s="130"/>
      <c r="U1287" s="130"/>
      <c r="V1287" s="131"/>
      <c r="W1287" s="127"/>
      <c r="X1287" s="127"/>
      <c r="Y1287" s="127"/>
      <c r="Z1287" s="127"/>
      <c r="AA1287" s="127"/>
      <c r="AB1287" s="127"/>
      <c r="AC1287" s="127"/>
      <c r="AD1287" s="127"/>
      <c r="AE1287" s="126"/>
      <c r="AF1287" s="10"/>
      <c r="AG1287" s="124"/>
      <c r="AH1287" s="124"/>
      <c r="AI1287" s="124"/>
      <c r="AJ1287" s="124"/>
      <c r="AO1287" s="124"/>
      <c r="BR1287" s="124"/>
      <c r="BS1287" s="125"/>
      <c r="BT1287" s="125"/>
      <c r="BX1287" s="124"/>
      <c r="BY1287" s="125"/>
      <c r="BZ1287" s="125"/>
      <c r="CO1287" s="136"/>
      <c r="CP1287" s="137"/>
    </row>
    <row r="1288" spans="1:94" s="123" customFormat="1" x14ac:dyDescent="0.25">
      <c r="A1288" s="128"/>
      <c r="B1288" s="128"/>
      <c r="C1288" s="79"/>
      <c r="D1288" s="79"/>
      <c r="E1288" s="128"/>
      <c r="F1288" s="129"/>
      <c r="G1288" s="128"/>
      <c r="H1288" s="129"/>
      <c r="I1288" s="127"/>
      <c r="J1288" s="127"/>
      <c r="K1288" s="128"/>
      <c r="L1288" s="152"/>
      <c r="M1288" s="153"/>
      <c r="N1288" s="131"/>
      <c r="O1288" s="80"/>
      <c r="P1288" s="131"/>
      <c r="Q1288" s="130"/>
      <c r="R1288" s="130"/>
      <c r="S1288" s="130"/>
      <c r="T1288" s="130"/>
      <c r="U1288" s="130"/>
      <c r="V1288" s="131"/>
      <c r="W1288" s="127"/>
      <c r="X1288" s="127"/>
      <c r="Y1288" s="127"/>
      <c r="Z1288" s="127"/>
      <c r="AA1288" s="127"/>
      <c r="AB1288" s="127"/>
      <c r="AC1288" s="127"/>
      <c r="AD1288" s="127"/>
      <c r="AE1288" s="126"/>
      <c r="AF1288" s="10"/>
      <c r="AG1288" s="124"/>
      <c r="AH1288" s="124"/>
      <c r="AI1288" s="124"/>
      <c r="AJ1288" s="124"/>
      <c r="AO1288" s="124"/>
      <c r="BR1288" s="124"/>
      <c r="BS1288" s="125"/>
      <c r="BT1288" s="125"/>
      <c r="BX1288" s="124"/>
      <c r="BY1288" s="125"/>
      <c r="BZ1288" s="125"/>
      <c r="CO1288" s="136"/>
      <c r="CP1288" s="137"/>
    </row>
    <row r="1289" spans="1:94" s="123" customFormat="1" x14ac:dyDescent="0.25">
      <c r="A1289" s="128"/>
      <c r="B1289" s="128"/>
      <c r="C1289" s="79"/>
      <c r="D1289" s="79"/>
      <c r="E1289" s="128"/>
      <c r="F1289" s="129"/>
      <c r="G1289" s="128"/>
      <c r="H1289" s="129"/>
      <c r="I1289" s="127"/>
      <c r="J1289" s="127"/>
      <c r="K1289" s="128"/>
      <c r="L1289" s="152"/>
      <c r="M1289" s="153"/>
      <c r="N1289" s="131"/>
      <c r="O1289" s="80"/>
      <c r="P1289" s="131"/>
      <c r="Q1289" s="130"/>
      <c r="R1289" s="130"/>
      <c r="S1289" s="130"/>
      <c r="T1289" s="130"/>
      <c r="U1289" s="130"/>
      <c r="V1289" s="131"/>
      <c r="W1289" s="127"/>
      <c r="X1289" s="127"/>
      <c r="Y1289" s="127"/>
      <c r="Z1289" s="127"/>
      <c r="AA1289" s="127"/>
      <c r="AB1289" s="127"/>
      <c r="AC1289" s="127"/>
      <c r="AD1289" s="127"/>
      <c r="AE1289" s="126"/>
      <c r="AF1289" s="10"/>
      <c r="AG1289" s="124"/>
      <c r="AH1289" s="124"/>
      <c r="AI1289" s="124"/>
      <c r="AJ1289" s="124"/>
      <c r="AO1289" s="124"/>
      <c r="BR1289" s="124"/>
      <c r="BS1289" s="125"/>
      <c r="BT1289" s="125"/>
      <c r="BX1289" s="124"/>
      <c r="BY1289" s="125"/>
      <c r="BZ1289" s="125"/>
      <c r="CO1289" s="136"/>
      <c r="CP1289" s="137"/>
    </row>
    <row r="1290" spans="1:94" s="123" customFormat="1" x14ac:dyDescent="0.25">
      <c r="A1290" s="128"/>
      <c r="B1290" s="128"/>
      <c r="C1290" s="79"/>
      <c r="D1290" s="79"/>
      <c r="E1290" s="128"/>
      <c r="F1290" s="129"/>
      <c r="G1290" s="128"/>
      <c r="H1290" s="129"/>
      <c r="I1290" s="127"/>
      <c r="J1290" s="127"/>
      <c r="K1290" s="128"/>
      <c r="L1290" s="152"/>
      <c r="M1290" s="153"/>
      <c r="N1290" s="131"/>
      <c r="O1290" s="80"/>
      <c r="P1290" s="131"/>
      <c r="Q1290" s="130"/>
      <c r="R1290" s="130"/>
      <c r="S1290" s="130"/>
      <c r="T1290" s="130"/>
      <c r="U1290" s="130"/>
      <c r="V1290" s="131"/>
      <c r="W1290" s="127"/>
      <c r="X1290" s="127"/>
      <c r="Y1290" s="127"/>
      <c r="Z1290" s="127"/>
      <c r="AA1290" s="127"/>
      <c r="AB1290" s="127"/>
      <c r="AC1290" s="127"/>
      <c r="AD1290" s="127"/>
      <c r="AE1290" s="126"/>
      <c r="AF1290" s="10"/>
      <c r="AG1290" s="124"/>
      <c r="AH1290" s="124"/>
      <c r="AI1290" s="124"/>
      <c r="AJ1290" s="124"/>
      <c r="AO1290" s="124"/>
      <c r="BR1290" s="124"/>
      <c r="BS1290" s="125"/>
      <c r="BT1290" s="125"/>
      <c r="BX1290" s="124"/>
      <c r="BY1290" s="125"/>
      <c r="BZ1290" s="125"/>
      <c r="CO1290" s="136"/>
      <c r="CP1290" s="137"/>
    </row>
    <row r="1291" spans="1:94" s="123" customFormat="1" x14ac:dyDescent="0.25">
      <c r="A1291" s="128"/>
      <c r="B1291" s="128"/>
      <c r="C1291" s="79"/>
      <c r="D1291" s="79"/>
      <c r="E1291" s="128"/>
      <c r="F1291" s="129"/>
      <c r="G1291" s="128"/>
      <c r="H1291" s="129"/>
      <c r="I1291" s="127"/>
      <c r="J1291" s="127"/>
      <c r="K1291" s="128"/>
      <c r="L1291" s="152"/>
      <c r="M1291" s="153"/>
      <c r="N1291" s="131"/>
      <c r="O1291" s="80"/>
      <c r="P1291" s="131"/>
      <c r="Q1291" s="130"/>
      <c r="R1291" s="130"/>
      <c r="S1291" s="130"/>
      <c r="T1291" s="130"/>
      <c r="U1291" s="130"/>
      <c r="V1291" s="131"/>
      <c r="W1291" s="127"/>
      <c r="X1291" s="127"/>
      <c r="Y1291" s="127"/>
      <c r="Z1291" s="127"/>
      <c r="AA1291" s="127"/>
      <c r="AB1291" s="127"/>
      <c r="AC1291" s="127"/>
      <c r="AD1291" s="127"/>
      <c r="AE1291" s="126"/>
      <c r="AF1291" s="10"/>
      <c r="AG1291" s="124"/>
      <c r="AH1291" s="124"/>
      <c r="AI1291" s="124"/>
      <c r="AJ1291" s="124"/>
      <c r="AO1291" s="124"/>
      <c r="BR1291" s="124"/>
      <c r="BS1291" s="125"/>
      <c r="BT1291" s="125"/>
      <c r="BX1291" s="124"/>
      <c r="BY1291" s="125"/>
      <c r="BZ1291" s="125"/>
      <c r="CO1291" s="136"/>
      <c r="CP1291" s="137"/>
    </row>
    <row r="1292" spans="1:94" s="123" customFormat="1" x14ac:dyDescent="0.25">
      <c r="A1292" s="128"/>
      <c r="B1292" s="128"/>
      <c r="C1292" s="79"/>
      <c r="D1292" s="79"/>
      <c r="E1292" s="128"/>
      <c r="F1292" s="129"/>
      <c r="G1292" s="128"/>
      <c r="H1292" s="129"/>
      <c r="I1292" s="127"/>
      <c r="J1292" s="127"/>
      <c r="K1292" s="128"/>
      <c r="L1292" s="152"/>
      <c r="M1292" s="153"/>
      <c r="N1292" s="131"/>
      <c r="O1292" s="80"/>
      <c r="P1292" s="131"/>
      <c r="Q1292" s="130"/>
      <c r="R1292" s="130"/>
      <c r="S1292" s="130"/>
      <c r="T1292" s="130"/>
      <c r="U1292" s="130"/>
      <c r="V1292" s="131"/>
      <c r="W1292" s="127"/>
      <c r="X1292" s="127"/>
      <c r="Y1292" s="127"/>
      <c r="Z1292" s="127"/>
      <c r="AA1292" s="127"/>
      <c r="AB1292" s="127"/>
      <c r="AC1292" s="127"/>
      <c r="AD1292" s="127"/>
      <c r="AE1292" s="126"/>
      <c r="AF1292" s="10"/>
      <c r="AG1292" s="124"/>
      <c r="AH1292" s="124"/>
      <c r="AI1292" s="124"/>
      <c r="AJ1292" s="124"/>
      <c r="AO1292" s="124"/>
      <c r="BR1292" s="124"/>
      <c r="BS1292" s="125"/>
      <c r="BT1292" s="125"/>
      <c r="BX1292" s="124"/>
      <c r="BY1292" s="125"/>
      <c r="BZ1292" s="125"/>
      <c r="CO1292" s="136"/>
      <c r="CP1292" s="137"/>
    </row>
    <row r="1293" spans="1:94" s="123" customFormat="1" x14ac:dyDescent="0.25">
      <c r="A1293" s="128"/>
      <c r="B1293" s="128"/>
      <c r="C1293" s="79"/>
      <c r="D1293" s="79"/>
      <c r="E1293" s="128"/>
      <c r="F1293" s="129"/>
      <c r="G1293" s="128"/>
      <c r="H1293" s="129"/>
      <c r="I1293" s="127"/>
      <c r="J1293" s="127"/>
      <c r="K1293" s="128"/>
      <c r="L1293" s="152"/>
      <c r="M1293" s="153"/>
      <c r="N1293" s="131"/>
      <c r="O1293" s="80"/>
      <c r="P1293" s="131"/>
      <c r="Q1293" s="130"/>
      <c r="R1293" s="130"/>
      <c r="S1293" s="130"/>
      <c r="T1293" s="130"/>
      <c r="U1293" s="130"/>
      <c r="V1293" s="131"/>
      <c r="W1293" s="127"/>
      <c r="X1293" s="127"/>
      <c r="Y1293" s="127"/>
      <c r="Z1293" s="127"/>
      <c r="AA1293" s="127"/>
      <c r="AB1293" s="127"/>
      <c r="AC1293" s="127"/>
      <c r="AD1293" s="127"/>
      <c r="AE1293" s="126"/>
      <c r="AF1293" s="10"/>
      <c r="AG1293" s="124"/>
      <c r="AH1293" s="124"/>
      <c r="AI1293" s="124"/>
      <c r="AJ1293" s="124"/>
      <c r="AO1293" s="124"/>
      <c r="BR1293" s="124"/>
      <c r="BS1293" s="125"/>
      <c r="BT1293" s="125"/>
      <c r="BX1293" s="124"/>
      <c r="BY1293" s="125"/>
      <c r="BZ1293" s="125"/>
      <c r="CO1293" s="136"/>
      <c r="CP1293" s="137"/>
    </row>
    <row r="1294" spans="1:94" s="123" customFormat="1" x14ac:dyDescent="0.25">
      <c r="A1294" s="128"/>
      <c r="B1294" s="128"/>
      <c r="C1294" s="79"/>
      <c r="D1294" s="79"/>
      <c r="E1294" s="128"/>
      <c r="F1294" s="129"/>
      <c r="G1294" s="128"/>
      <c r="H1294" s="129"/>
      <c r="I1294" s="127"/>
      <c r="J1294" s="127"/>
      <c r="K1294" s="128"/>
      <c r="L1294" s="152"/>
      <c r="M1294" s="153"/>
      <c r="N1294" s="131"/>
      <c r="O1294" s="80"/>
      <c r="P1294" s="131"/>
      <c r="Q1294" s="130"/>
      <c r="R1294" s="130"/>
      <c r="S1294" s="130"/>
      <c r="T1294" s="130"/>
      <c r="U1294" s="130"/>
      <c r="V1294" s="131"/>
      <c r="W1294" s="127"/>
      <c r="X1294" s="127"/>
      <c r="Y1294" s="127"/>
      <c r="Z1294" s="127"/>
      <c r="AA1294" s="127"/>
      <c r="AB1294" s="127"/>
      <c r="AC1294" s="127"/>
      <c r="AD1294" s="127"/>
      <c r="AE1294" s="126"/>
      <c r="AF1294" s="10"/>
      <c r="AG1294" s="124"/>
      <c r="AH1294" s="124"/>
      <c r="AI1294" s="124"/>
      <c r="AJ1294" s="124"/>
      <c r="AO1294" s="124"/>
      <c r="BR1294" s="124"/>
      <c r="BS1294" s="125"/>
      <c r="BT1294" s="125"/>
      <c r="BX1294" s="124"/>
      <c r="BY1294" s="125"/>
      <c r="BZ1294" s="125"/>
      <c r="CO1294" s="136"/>
      <c r="CP1294" s="137"/>
    </row>
    <row r="1295" spans="1:94" s="123" customFormat="1" x14ac:dyDescent="0.25">
      <c r="A1295" s="128"/>
      <c r="B1295" s="128"/>
      <c r="C1295" s="79"/>
      <c r="D1295" s="79"/>
      <c r="E1295" s="128"/>
      <c r="F1295" s="129"/>
      <c r="G1295" s="128"/>
      <c r="H1295" s="129"/>
      <c r="I1295" s="127"/>
      <c r="J1295" s="127"/>
      <c r="K1295" s="128"/>
      <c r="L1295" s="152"/>
      <c r="M1295" s="153"/>
      <c r="N1295" s="131"/>
      <c r="O1295" s="80"/>
      <c r="P1295" s="131"/>
      <c r="Q1295" s="130"/>
      <c r="R1295" s="130"/>
      <c r="S1295" s="130"/>
      <c r="T1295" s="130"/>
      <c r="U1295" s="130"/>
      <c r="V1295" s="131"/>
      <c r="W1295" s="127"/>
      <c r="X1295" s="127"/>
      <c r="Y1295" s="127"/>
      <c r="Z1295" s="127"/>
      <c r="AA1295" s="127"/>
      <c r="AB1295" s="127"/>
      <c r="AC1295" s="127"/>
      <c r="AD1295" s="127"/>
      <c r="AE1295" s="126"/>
      <c r="AF1295" s="10"/>
      <c r="AG1295" s="124"/>
      <c r="AH1295" s="124"/>
      <c r="AI1295" s="124"/>
      <c r="AJ1295" s="124"/>
      <c r="AO1295" s="124"/>
      <c r="BR1295" s="124"/>
      <c r="BS1295" s="125"/>
      <c r="BT1295" s="125"/>
      <c r="BX1295" s="124"/>
      <c r="BY1295" s="125"/>
      <c r="BZ1295" s="125"/>
      <c r="CO1295" s="136"/>
      <c r="CP1295" s="137"/>
    </row>
    <row r="1296" spans="1:94" s="123" customFormat="1" x14ac:dyDescent="0.25">
      <c r="A1296" s="128"/>
      <c r="B1296" s="128"/>
      <c r="C1296" s="79"/>
      <c r="D1296" s="79"/>
      <c r="E1296" s="128"/>
      <c r="F1296" s="129"/>
      <c r="G1296" s="128"/>
      <c r="H1296" s="129"/>
      <c r="I1296" s="127"/>
      <c r="J1296" s="127"/>
      <c r="K1296" s="128"/>
      <c r="L1296" s="152"/>
      <c r="M1296" s="153"/>
      <c r="N1296" s="131"/>
      <c r="O1296" s="80"/>
      <c r="P1296" s="131"/>
      <c r="Q1296" s="130"/>
      <c r="R1296" s="130"/>
      <c r="S1296" s="130"/>
      <c r="T1296" s="130"/>
      <c r="U1296" s="130"/>
      <c r="V1296" s="131"/>
      <c r="W1296" s="127"/>
      <c r="X1296" s="127"/>
      <c r="Y1296" s="127"/>
      <c r="Z1296" s="127"/>
      <c r="AA1296" s="127"/>
      <c r="AB1296" s="127"/>
      <c r="AC1296" s="127"/>
      <c r="AD1296" s="127"/>
      <c r="AE1296" s="126"/>
      <c r="AF1296" s="10"/>
      <c r="AG1296" s="124"/>
      <c r="AH1296" s="124"/>
      <c r="AI1296" s="124"/>
      <c r="AJ1296" s="124"/>
      <c r="AO1296" s="124"/>
      <c r="BR1296" s="124"/>
      <c r="BS1296" s="125"/>
      <c r="BT1296" s="125"/>
      <c r="BX1296" s="124"/>
      <c r="BY1296" s="125"/>
      <c r="BZ1296" s="125"/>
      <c r="CO1296" s="136"/>
      <c r="CP1296" s="137"/>
    </row>
    <row r="1297" spans="1:94" s="123" customFormat="1" x14ac:dyDescent="0.25">
      <c r="A1297" s="128"/>
      <c r="B1297" s="128"/>
      <c r="C1297" s="79"/>
      <c r="D1297" s="79"/>
      <c r="E1297" s="128"/>
      <c r="F1297" s="129"/>
      <c r="G1297" s="128"/>
      <c r="H1297" s="129"/>
      <c r="I1297" s="127"/>
      <c r="J1297" s="127"/>
      <c r="K1297" s="128"/>
      <c r="L1297" s="152"/>
      <c r="M1297" s="153"/>
      <c r="N1297" s="131"/>
      <c r="O1297" s="80"/>
      <c r="P1297" s="131"/>
      <c r="Q1297" s="130"/>
      <c r="R1297" s="130"/>
      <c r="S1297" s="130"/>
      <c r="T1297" s="130"/>
      <c r="U1297" s="130"/>
      <c r="V1297" s="131"/>
      <c r="W1297" s="127"/>
      <c r="X1297" s="127"/>
      <c r="Y1297" s="127"/>
      <c r="Z1297" s="127"/>
      <c r="AA1297" s="127"/>
      <c r="AB1297" s="127"/>
      <c r="AC1297" s="127"/>
      <c r="AD1297" s="127"/>
      <c r="AE1297" s="126"/>
      <c r="AF1297" s="10"/>
      <c r="AG1297" s="124"/>
      <c r="AH1297" s="124"/>
      <c r="AI1297" s="124"/>
      <c r="AJ1297" s="124"/>
      <c r="AO1297" s="124"/>
      <c r="BR1297" s="124"/>
      <c r="BS1297" s="125"/>
      <c r="BT1297" s="125"/>
      <c r="BX1297" s="124"/>
      <c r="BY1297" s="125"/>
      <c r="BZ1297" s="125"/>
      <c r="CO1297" s="136"/>
      <c r="CP1297" s="137"/>
    </row>
    <row r="1298" spans="1:94" s="123" customFormat="1" x14ac:dyDescent="0.25">
      <c r="A1298" s="128"/>
      <c r="B1298" s="128"/>
      <c r="C1298" s="79"/>
      <c r="D1298" s="79"/>
      <c r="E1298" s="128"/>
      <c r="F1298" s="129"/>
      <c r="G1298" s="128"/>
      <c r="H1298" s="129"/>
      <c r="I1298" s="127"/>
      <c r="J1298" s="127"/>
      <c r="K1298" s="128"/>
      <c r="L1298" s="152"/>
      <c r="M1298" s="153"/>
      <c r="N1298" s="131"/>
      <c r="O1298" s="80"/>
      <c r="P1298" s="131"/>
      <c r="Q1298" s="130"/>
      <c r="R1298" s="130"/>
      <c r="S1298" s="130"/>
      <c r="T1298" s="130"/>
      <c r="U1298" s="130"/>
      <c r="V1298" s="131"/>
      <c r="W1298" s="127"/>
      <c r="X1298" s="127"/>
      <c r="Y1298" s="127"/>
      <c r="Z1298" s="127"/>
      <c r="AA1298" s="127"/>
      <c r="AB1298" s="127"/>
      <c r="AC1298" s="127"/>
      <c r="AD1298" s="127"/>
      <c r="AE1298" s="126"/>
      <c r="AF1298" s="10"/>
      <c r="AG1298" s="124"/>
      <c r="AH1298" s="124"/>
      <c r="AI1298" s="124"/>
      <c r="AJ1298" s="124"/>
      <c r="AO1298" s="124"/>
      <c r="BR1298" s="124"/>
      <c r="BS1298" s="125"/>
      <c r="BT1298" s="125"/>
      <c r="BX1298" s="124"/>
      <c r="BY1298" s="125"/>
      <c r="BZ1298" s="125"/>
      <c r="CO1298" s="136"/>
      <c r="CP1298" s="137"/>
    </row>
    <row r="1299" spans="1:94" s="123" customFormat="1" x14ac:dyDescent="0.25">
      <c r="A1299" s="128"/>
      <c r="B1299" s="128"/>
      <c r="C1299" s="79"/>
      <c r="D1299" s="79"/>
      <c r="E1299" s="128"/>
      <c r="F1299" s="129"/>
      <c r="G1299" s="128"/>
      <c r="H1299" s="129"/>
      <c r="I1299" s="127"/>
      <c r="J1299" s="127"/>
      <c r="K1299" s="128"/>
      <c r="L1299" s="152"/>
      <c r="M1299" s="153"/>
      <c r="N1299" s="131"/>
      <c r="O1299" s="80"/>
      <c r="P1299" s="131"/>
      <c r="Q1299" s="130"/>
      <c r="R1299" s="130"/>
      <c r="S1299" s="130"/>
      <c r="T1299" s="130"/>
      <c r="U1299" s="130"/>
      <c r="V1299" s="131"/>
      <c r="W1299" s="127"/>
      <c r="X1299" s="127"/>
      <c r="Y1299" s="127"/>
      <c r="Z1299" s="127"/>
      <c r="AA1299" s="127"/>
      <c r="AB1299" s="127"/>
      <c r="AC1299" s="127"/>
      <c r="AD1299" s="127"/>
      <c r="AE1299" s="126"/>
      <c r="AF1299" s="10"/>
      <c r="AG1299" s="124"/>
      <c r="AH1299" s="124"/>
      <c r="AI1299" s="124"/>
      <c r="AJ1299" s="124"/>
      <c r="AO1299" s="124"/>
      <c r="BR1299" s="124"/>
      <c r="BS1299" s="125"/>
      <c r="BT1299" s="125"/>
      <c r="BX1299" s="124"/>
      <c r="BY1299" s="125"/>
      <c r="BZ1299" s="125"/>
      <c r="CO1299" s="136"/>
      <c r="CP1299" s="137"/>
    </row>
    <row r="1300" spans="1:94" s="123" customFormat="1" x14ac:dyDescent="0.25">
      <c r="A1300" s="128"/>
      <c r="B1300" s="128"/>
      <c r="C1300" s="79"/>
      <c r="D1300" s="79"/>
      <c r="E1300" s="128"/>
      <c r="F1300" s="129"/>
      <c r="G1300" s="128"/>
      <c r="H1300" s="129"/>
      <c r="I1300" s="127"/>
      <c r="J1300" s="127"/>
      <c r="K1300" s="128"/>
      <c r="L1300" s="152"/>
      <c r="M1300" s="153"/>
      <c r="N1300" s="131"/>
      <c r="O1300" s="80"/>
      <c r="P1300" s="131"/>
      <c r="Q1300" s="130"/>
      <c r="R1300" s="130"/>
      <c r="S1300" s="130"/>
      <c r="T1300" s="130"/>
      <c r="U1300" s="130"/>
      <c r="V1300" s="131"/>
      <c r="W1300" s="127"/>
      <c r="X1300" s="127"/>
      <c r="Y1300" s="127"/>
      <c r="Z1300" s="127"/>
      <c r="AA1300" s="127"/>
      <c r="AB1300" s="127"/>
      <c r="AC1300" s="127"/>
      <c r="AD1300" s="127"/>
      <c r="AE1300" s="126"/>
      <c r="AF1300" s="10"/>
      <c r="AG1300" s="124"/>
      <c r="AH1300" s="124"/>
      <c r="AI1300" s="124"/>
      <c r="AJ1300" s="124"/>
      <c r="AO1300" s="124"/>
      <c r="BR1300" s="124"/>
      <c r="BS1300" s="125"/>
      <c r="BT1300" s="125"/>
      <c r="BX1300" s="124"/>
      <c r="BY1300" s="125"/>
      <c r="BZ1300" s="125"/>
      <c r="CO1300" s="136"/>
      <c r="CP1300" s="137"/>
    </row>
    <row r="1301" spans="1:94" s="123" customFormat="1" x14ac:dyDescent="0.25">
      <c r="A1301" s="128"/>
      <c r="B1301" s="128"/>
      <c r="C1301" s="79"/>
      <c r="D1301" s="79"/>
      <c r="E1301" s="128"/>
      <c r="F1301" s="129"/>
      <c r="G1301" s="128"/>
      <c r="H1301" s="129"/>
      <c r="I1301" s="127"/>
      <c r="J1301" s="127"/>
      <c r="K1301" s="128"/>
      <c r="L1301" s="152"/>
      <c r="M1301" s="153"/>
      <c r="N1301" s="131"/>
      <c r="O1301" s="80"/>
      <c r="P1301" s="131"/>
      <c r="Q1301" s="130"/>
      <c r="R1301" s="130"/>
      <c r="S1301" s="130"/>
      <c r="T1301" s="130"/>
      <c r="U1301" s="130"/>
      <c r="V1301" s="131"/>
      <c r="W1301" s="127"/>
      <c r="X1301" s="127"/>
      <c r="Y1301" s="127"/>
      <c r="Z1301" s="127"/>
      <c r="AA1301" s="127"/>
      <c r="AB1301" s="127"/>
      <c r="AC1301" s="127"/>
      <c r="AD1301" s="127"/>
      <c r="AE1301" s="126"/>
      <c r="AF1301" s="10"/>
      <c r="AG1301" s="124"/>
      <c r="AH1301" s="124"/>
      <c r="AI1301" s="124"/>
      <c r="AJ1301" s="124"/>
      <c r="AO1301" s="124"/>
      <c r="BR1301" s="124"/>
      <c r="BS1301" s="125"/>
      <c r="BT1301" s="125"/>
      <c r="BX1301" s="124"/>
      <c r="BY1301" s="125"/>
      <c r="BZ1301" s="125"/>
      <c r="CO1301" s="136"/>
      <c r="CP1301" s="137"/>
    </row>
    <row r="1302" spans="1:94" s="123" customFormat="1" x14ac:dyDescent="0.25">
      <c r="A1302" s="128"/>
      <c r="B1302" s="128"/>
      <c r="C1302" s="79"/>
      <c r="D1302" s="79"/>
      <c r="E1302" s="128"/>
      <c r="F1302" s="129"/>
      <c r="G1302" s="128"/>
      <c r="H1302" s="129"/>
      <c r="I1302" s="127"/>
      <c r="J1302" s="127"/>
      <c r="K1302" s="128"/>
      <c r="L1302" s="152"/>
      <c r="M1302" s="153"/>
      <c r="N1302" s="131"/>
      <c r="O1302" s="80"/>
      <c r="P1302" s="131"/>
      <c r="Q1302" s="130"/>
      <c r="R1302" s="130"/>
      <c r="S1302" s="130"/>
      <c r="T1302" s="130"/>
      <c r="U1302" s="130"/>
      <c r="V1302" s="131"/>
      <c r="W1302" s="127"/>
      <c r="X1302" s="127"/>
      <c r="Y1302" s="127"/>
      <c r="Z1302" s="127"/>
      <c r="AA1302" s="127"/>
      <c r="AB1302" s="127"/>
      <c r="AC1302" s="127"/>
      <c r="AD1302" s="127"/>
      <c r="AE1302" s="126"/>
      <c r="AF1302" s="10"/>
      <c r="AG1302" s="124"/>
      <c r="AH1302" s="124"/>
      <c r="AI1302" s="124"/>
      <c r="AJ1302" s="124"/>
      <c r="AO1302" s="124"/>
      <c r="BR1302" s="124"/>
      <c r="BS1302" s="125"/>
      <c r="BT1302" s="125"/>
      <c r="BX1302" s="124"/>
      <c r="BY1302" s="125"/>
      <c r="BZ1302" s="125"/>
      <c r="CO1302" s="136"/>
      <c r="CP1302" s="137"/>
    </row>
    <row r="1303" spans="1:94" s="123" customFormat="1" x14ac:dyDescent="0.25">
      <c r="A1303" s="128"/>
      <c r="B1303" s="128"/>
      <c r="C1303" s="79"/>
      <c r="D1303" s="79"/>
      <c r="E1303" s="128"/>
      <c r="F1303" s="129"/>
      <c r="G1303" s="128"/>
      <c r="H1303" s="129"/>
      <c r="I1303" s="127"/>
      <c r="J1303" s="127"/>
      <c r="K1303" s="128"/>
      <c r="L1303" s="152"/>
      <c r="M1303" s="153"/>
      <c r="N1303" s="131"/>
      <c r="O1303" s="80"/>
      <c r="P1303" s="131"/>
      <c r="Q1303" s="130"/>
      <c r="R1303" s="130"/>
      <c r="S1303" s="130"/>
      <c r="T1303" s="130"/>
      <c r="U1303" s="130"/>
      <c r="V1303" s="131"/>
      <c r="W1303" s="127"/>
      <c r="X1303" s="127"/>
      <c r="Y1303" s="127"/>
      <c r="Z1303" s="127"/>
      <c r="AA1303" s="127"/>
      <c r="AB1303" s="127"/>
      <c r="AC1303" s="127"/>
      <c r="AD1303" s="127"/>
      <c r="AE1303" s="126"/>
      <c r="AF1303" s="10"/>
      <c r="AG1303" s="124"/>
      <c r="AH1303" s="124"/>
      <c r="AI1303" s="124"/>
      <c r="AJ1303" s="124"/>
      <c r="AO1303" s="124"/>
      <c r="BR1303" s="124"/>
      <c r="BS1303" s="125"/>
      <c r="BT1303" s="125"/>
      <c r="BX1303" s="124"/>
      <c r="BY1303" s="125"/>
      <c r="BZ1303" s="125"/>
      <c r="CO1303" s="136"/>
      <c r="CP1303" s="137"/>
    </row>
    <row r="1304" spans="1:94" s="123" customFormat="1" x14ac:dyDescent="0.25">
      <c r="A1304" s="128"/>
      <c r="B1304" s="128"/>
      <c r="C1304" s="79"/>
      <c r="D1304" s="79"/>
      <c r="E1304" s="128"/>
      <c r="F1304" s="129"/>
      <c r="G1304" s="128"/>
      <c r="H1304" s="129"/>
      <c r="I1304" s="127"/>
      <c r="J1304" s="127"/>
      <c r="K1304" s="128"/>
      <c r="L1304" s="152"/>
      <c r="M1304" s="153"/>
      <c r="N1304" s="131"/>
      <c r="O1304" s="80"/>
      <c r="P1304" s="131"/>
      <c r="Q1304" s="130"/>
      <c r="R1304" s="130"/>
      <c r="S1304" s="130"/>
      <c r="T1304" s="130"/>
      <c r="U1304" s="130"/>
      <c r="V1304" s="131"/>
      <c r="W1304" s="127"/>
      <c r="X1304" s="127"/>
      <c r="Y1304" s="127"/>
      <c r="Z1304" s="127"/>
      <c r="AA1304" s="127"/>
      <c r="AB1304" s="127"/>
      <c r="AC1304" s="127"/>
      <c r="AD1304" s="127"/>
      <c r="AE1304" s="126"/>
      <c r="AF1304" s="10"/>
      <c r="AG1304" s="124"/>
      <c r="AH1304" s="124"/>
      <c r="AI1304" s="124"/>
      <c r="AJ1304" s="124"/>
      <c r="AO1304" s="124"/>
      <c r="BR1304" s="124"/>
      <c r="BS1304" s="125"/>
      <c r="BT1304" s="125"/>
      <c r="BX1304" s="124"/>
      <c r="BY1304" s="125"/>
      <c r="BZ1304" s="125"/>
      <c r="CO1304" s="136"/>
      <c r="CP1304" s="137"/>
    </row>
    <row r="1305" spans="1:94" s="123" customFormat="1" x14ac:dyDescent="0.25">
      <c r="A1305" s="128"/>
      <c r="B1305" s="128"/>
      <c r="C1305" s="79"/>
      <c r="D1305" s="79"/>
      <c r="E1305" s="128"/>
      <c r="F1305" s="129"/>
      <c r="G1305" s="128"/>
      <c r="H1305" s="129"/>
      <c r="I1305" s="127"/>
      <c r="J1305" s="127"/>
      <c r="K1305" s="128"/>
      <c r="L1305" s="152"/>
      <c r="M1305" s="153"/>
      <c r="N1305" s="131"/>
      <c r="O1305" s="80"/>
      <c r="P1305" s="131"/>
      <c r="Q1305" s="130"/>
      <c r="R1305" s="130"/>
      <c r="S1305" s="130"/>
      <c r="T1305" s="130"/>
      <c r="U1305" s="130"/>
      <c r="V1305" s="131"/>
      <c r="W1305" s="127"/>
      <c r="X1305" s="127"/>
      <c r="Y1305" s="127"/>
      <c r="Z1305" s="127"/>
      <c r="AA1305" s="127"/>
      <c r="AB1305" s="127"/>
      <c r="AC1305" s="127"/>
      <c r="AD1305" s="127"/>
      <c r="AE1305" s="126"/>
      <c r="AF1305" s="10"/>
      <c r="AG1305" s="124"/>
      <c r="AH1305" s="124"/>
      <c r="AI1305" s="124"/>
      <c r="AJ1305" s="124"/>
      <c r="AO1305" s="124"/>
      <c r="BR1305" s="124"/>
      <c r="BS1305" s="125"/>
      <c r="BT1305" s="125"/>
      <c r="BX1305" s="124"/>
      <c r="BY1305" s="125"/>
      <c r="BZ1305" s="125"/>
      <c r="CO1305" s="136"/>
      <c r="CP1305" s="137"/>
    </row>
    <row r="1306" spans="1:94" s="123" customFormat="1" x14ac:dyDescent="0.25">
      <c r="A1306" s="128"/>
      <c r="B1306" s="128"/>
      <c r="C1306" s="79"/>
      <c r="D1306" s="79"/>
      <c r="E1306" s="128"/>
      <c r="F1306" s="129"/>
      <c r="G1306" s="128"/>
      <c r="H1306" s="129"/>
      <c r="I1306" s="127"/>
      <c r="J1306" s="127"/>
      <c r="K1306" s="128"/>
      <c r="L1306" s="152"/>
      <c r="M1306" s="153"/>
      <c r="N1306" s="131"/>
      <c r="O1306" s="80"/>
      <c r="P1306" s="131"/>
      <c r="Q1306" s="130"/>
      <c r="R1306" s="130"/>
      <c r="S1306" s="130"/>
      <c r="T1306" s="130"/>
      <c r="U1306" s="130"/>
      <c r="V1306" s="131"/>
      <c r="W1306" s="127"/>
      <c r="X1306" s="127"/>
      <c r="Y1306" s="127"/>
      <c r="Z1306" s="127"/>
      <c r="AA1306" s="127"/>
      <c r="AB1306" s="127"/>
      <c r="AC1306" s="127"/>
      <c r="AD1306" s="127"/>
      <c r="AE1306" s="126"/>
      <c r="AF1306" s="10"/>
      <c r="AG1306" s="124"/>
      <c r="AH1306" s="124"/>
      <c r="AI1306" s="124"/>
      <c r="AJ1306" s="124"/>
      <c r="AO1306" s="124"/>
      <c r="BR1306" s="124"/>
      <c r="BS1306" s="125"/>
      <c r="BT1306" s="125"/>
      <c r="BX1306" s="124"/>
      <c r="BY1306" s="125"/>
      <c r="BZ1306" s="125"/>
      <c r="CO1306" s="136"/>
      <c r="CP1306" s="137"/>
    </row>
    <row r="1307" spans="1:94" s="123" customFormat="1" x14ac:dyDescent="0.25">
      <c r="A1307" s="128"/>
      <c r="B1307" s="128"/>
      <c r="C1307" s="79"/>
      <c r="D1307" s="79"/>
      <c r="E1307" s="128"/>
      <c r="F1307" s="129"/>
      <c r="G1307" s="128"/>
      <c r="H1307" s="129"/>
      <c r="I1307" s="127"/>
      <c r="J1307" s="127"/>
      <c r="K1307" s="128"/>
      <c r="L1307" s="152"/>
      <c r="M1307" s="153"/>
      <c r="N1307" s="131"/>
      <c r="O1307" s="80"/>
      <c r="P1307" s="131"/>
      <c r="Q1307" s="130"/>
      <c r="R1307" s="130"/>
      <c r="S1307" s="130"/>
      <c r="T1307" s="130"/>
      <c r="U1307" s="130"/>
      <c r="V1307" s="131"/>
      <c r="W1307" s="127"/>
      <c r="X1307" s="127"/>
      <c r="Y1307" s="127"/>
      <c r="Z1307" s="127"/>
      <c r="AA1307" s="127"/>
      <c r="AB1307" s="127"/>
      <c r="AC1307" s="127"/>
      <c r="AD1307" s="127"/>
      <c r="AE1307" s="126"/>
      <c r="AF1307" s="10"/>
      <c r="AG1307" s="124"/>
      <c r="AH1307" s="124"/>
      <c r="AI1307" s="124"/>
      <c r="AJ1307" s="124"/>
      <c r="AO1307" s="124"/>
      <c r="BR1307" s="124"/>
      <c r="BS1307" s="125"/>
      <c r="BT1307" s="125"/>
      <c r="BX1307" s="124"/>
      <c r="BY1307" s="125"/>
      <c r="BZ1307" s="125"/>
      <c r="CO1307" s="136"/>
      <c r="CP1307" s="137"/>
    </row>
    <row r="1308" spans="1:94" s="123" customFormat="1" x14ac:dyDescent="0.25">
      <c r="A1308" s="128"/>
      <c r="B1308" s="128"/>
      <c r="C1308" s="79"/>
      <c r="D1308" s="79"/>
      <c r="E1308" s="128"/>
      <c r="F1308" s="129"/>
      <c r="G1308" s="128"/>
      <c r="H1308" s="129"/>
      <c r="I1308" s="127"/>
      <c r="J1308" s="127"/>
      <c r="K1308" s="128"/>
      <c r="L1308" s="152"/>
      <c r="M1308" s="153"/>
      <c r="N1308" s="131"/>
      <c r="O1308" s="80"/>
      <c r="P1308" s="131"/>
      <c r="Q1308" s="130"/>
      <c r="R1308" s="130"/>
      <c r="S1308" s="130"/>
      <c r="T1308" s="130"/>
      <c r="U1308" s="130"/>
      <c r="V1308" s="131"/>
      <c r="W1308" s="127"/>
      <c r="X1308" s="127"/>
      <c r="Y1308" s="127"/>
      <c r="Z1308" s="127"/>
      <c r="AA1308" s="127"/>
      <c r="AB1308" s="127"/>
      <c r="AC1308" s="127"/>
      <c r="AD1308" s="127"/>
      <c r="AE1308" s="126"/>
      <c r="AF1308" s="10"/>
      <c r="AG1308" s="124"/>
      <c r="AH1308" s="124"/>
      <c r="AI1308" s="124"/>
      <c r="AJ1308" s="124"/>
      <c r="AO1308" s="124"/>
      <c r="BR1308" s="124"/>
      <c r="BS1308" s="125"/>
      <c r="BT1308" s="125"/>
      <c r="BX1308" s="124"/>
      <c r="BY1308" s="125"/>
      <c r="BZ1308" s="125"/>
      <c r="CO1308" s="136"/>
      <c r="CP1308" s="137"/>
    </row>
    <row r="1309" spans="1:94" s="123" customFormat="1" x14ac:dyDescent="0.25">
      <c r="A1309" s="128"/>
      <c r="B1309" s="128"/>
      <c r="C1309" s="79"/>
      <c r="D1309" s="79"/>
      <c r="E1309" s="128"/>
      <c r="F1309" s="129"/>
      <c r="G1309" s="128"/>
      <c r="H1309" s="129"/>
      <c r="I1309" s="127"/>
      <c r="J1309" s="127"/>
      <c r="K1309" s="128"/>
      <c r="L1309" s="152"/>
      <c r="M1309" s="153"/>
      <c r="N1309" s="131"/>
      <c r="O1309" s="80"/>
      <c r="P1309" s="131"/>
      <c r="Q1309" s="130"/>
      <c r="R1309" s="130"/>
      <c r="S1309" s="130"/>
      <c r="T1309" s="130"/>
      <c r="U1309" s="130"/>
      <c r="V1309" s="131"/>
      <c r="W1309" s="127"/>
      <c r="X1309" s="127"/>
      <c r="Y1309" s="127"/>
      <c r="Z1309" s="127"/>
      <c r="AA1309" s="127"/>
      <c r="AB1309" s="127"/>
      <c r="AC1309" s="127"/>
      <c r="AD1309" s="127"/>
      <c r="AE1309" s="126"/>
      <c r="AF1309" s="10"/>
      <c r="AG1309" s="124"/>
      <c r="AH1309" s="124"/>
      <c r="AI1309" s="124"/>
      <c r="AJ1309" s="124"/>
      <c r="AO1309" s="124"/>
      <c r="BR1309" s="124"/>
      <c r="BS1309" s="125"/>
      <c r="BT1309" s="125"/>
      <c r="BX1309" s="124"/>
      <c r="BY1309" s="125"/>
      <c r="BZ1309" s="125"/>
      <c r="CO1309" s="136"/>
      <c r="CP1309" s="137"/>
    </row>
    <row r="1310" spans="1:94" s="123" customFormat="1" x14ac:dyDescent="0.25">
      <c r="A1310" s="128"/>
      <c r="B1310" s="128"/>
      <c r="C1310" s="79"/>
      <c r="D1310" s="79"/>
      <c r="E1310" s="128"/>
      <c r="F1310" s="129"/>
      <c r="G1310" s="128"/>
      <c r="H1310" s="129"/>
      <c r="I1310" s="127"/>
      <c r="J1310" s="127"/>
      <c r="K1310" s="128"/>
      <c r="L1310" s="152"/>
      <c r="M1310" s="153"/>
      <c r="N1310" s="131"/>
      <c r="O1310" s="80"/>
      <c r="P1310" s="131"/>
      <c r="Q1310" s="130"/>
      <c r="R1310" s="130"/>
      <c r="S1310" s="130"/>
      <c r="T1310" s="130"/>
      <c r="U1310" s="130"/>
      <c r="V1310" s="131"/>
      <c r="W1310" s="127"/>
      <c r="X1310" s="127"/>
      <c r="Y1310" s="127"/>
      <c r="Z1310" s="127"/>
      <c r="AA1310" s="127"/>
      <c r="AB1310" s="127"/>
      <c r="AC1310" s="127"/>
      <c r="AD1310" s="127"/>
      <c r="AE1310" s="126"/>
      <c r="AF1310" s="10"/>
      <c r="AG1310" s="124"/>
      <c r="AH1310" s="124"/>
      <c r="AI1310" s="124"/>
      <c r="AJ1310" s="124"/>
      <c r="AO1310" s="124"/>
      <c r="BR1310" s="124"/>
      <c r="BS1310" s="125"/>
      <c r="BT1310" s="125"/>
      <c r="BX1310" s="124"/>
      <c r="BY1310" s="125"/>
      <c r="BZ1310" s="125"/>
      <c r="CO1310" s="136"/>
      <c r="CP1310" s="137"/>
    </row>
    <row r="1311" spans="1:94" s="123" customFormat="1" x14ac:dyDescent="0.25">
      <c r="A1311" s="128"/>
      <c r="B1311" s="128"/>
      <c r="C1311" s="79"/>
      <c r="D1311" s="79"/>
      <c r="E1311" s="128"/>
      <c r="F1311" s="129"/>
      <c r="G1311" s="128"/>
      <c r="H1311" s="129"/>
      <c r="I1311" s="127"/>
      <c r="J1311" s="127"/>
      <c r="K1311" s="128"/>
      <c r="L1311" s="152"/>
      <c r="M1311" s="153"/>
      <c r="N1311" s="131"/>
      <c r="O1311" s="80"/>
      <c r="P1311" s="131"/>
      <c r="Q1311" s="130"/>
      <c r="R1311" s="130"/>
      <c r="S1311" s="130"/>
      <c r="T1311" s="130"/>
      <c r="U1311" s="130"/>
      <c r="V1311" s="131"/>
      <c r="W1311" s="127"/>
      <c r="X1311" s="127"/>
      <c r="Y1311" s="127"/>
      <c r="Z1311" s="127"/>
      <c r="AA1311" s="127"/>
      <c r="AB1311" s="127"/>
      <c r="AC1311" s="127"/>
      <c r="AD1311" s="127"/>
      <c r="AE1311" s="126"/>
      <c r="AF1311" s="10"/>
      <c r="AG1311" s="124"/>
      <c r="AH1311" s="124"/>
      <c r="AI1311" s="124"/>
      <c r="AJ1311" s="124"/>
      <c r="AO1311" s="124"/>
      <c r="BR1311" s="124"/>
      <c r="BS1311" s="125"/>
      <c r="BT1311" s="125"/>
      <c r="BX1311" s="124"/>
      <c r="BY1311" s="125"/>
      <c r="BZ1311" s="125"/>
      <c r="CO1311" s="136"/>
      <c r="CP1311" s="137"/>
    </row>
    <row r="1312" spans="1:94" s="123" customFormat="1" x14ac:dyDescent="0.25">
      <c r="A1312" s="128"/>
      <c r="B1312" s="128"/>
      <c r="C1312" s="79"/>
      <c r="D1312" s="79"/>
      <c r="E1312" s="128"/>
      <c r="F1312" s="129"/>
      <c r="G1312" s="128"/>
      <c r="H1312" s="129"/>
      <c r="I1312" s="127"/>
      <c r="J1312" s="127"/>
      <c r="K1312" s="128"/>
      <c r="L1312" s="152"/>
      <c r="M1312" s="153"/>
      <c r="N1312" s="131"/>
      <c r="O1312" s="80"/>
      <c r="P1312" s="131"/>
      <c r="Q1312" s="130"/>
      <c r="R1312" s="130"/>
      <c r="S1312" s="130"/>
      <c r="T1312" s="130"/>
      <c r="U1312" s="130"/>
      <c r="V1312" s="131"/>
      <c r="W1312" s="127"/>
      <c r="X1312" s="127"/>
      <c r="Y1312" s="127"/>
      <c r="Z1312" s="127"/>
      <c r="AA1312" s="127"/>
      <c r="AB1312" s="127"/>
      <c r="AC1312" s="127"/>
      <c r="AD1312" s="127"/>
      <c r="AE1312" s="126"/>
      <c r="AF1312" s="10"/>
      <c r="AG1312" s="124"/>
      <c r="AH1312" s="124"/>
      <c r="AI1312" s="124"/>
      <c r="AJ1312" s="124"/>
      <c r="AO1312" s="124"/>
      <c r="BR1312" s="124"/>
      <c r="BS1312" s="125"/>
      <c r="BT1312" s="125"/>
      <c r="BX1312" s="124"/>
      <c r="BY1312" s="125"/>
      <c r="BZ1312" s="125"/>
      <c r="CO1312" s="136"/>
      <c r="CP1312" s="137"/>
    </row>
    <row r="1313" spans="1:94" s="123" customFormat="1" x14ac:dyDescent="0.25">
      <c r="A1313" s="128"/>
      <c r="B1313" s="128"/>
      <c r="C1313" s="79"/>
      <c r="D1313" s="79"/>
      <c r="E1313" s="128"/>
      <c r="F1313" s="129"/>
      <c r="G1313" s="128"/>
      <c r="H1313" s="129"/>
      <c r="I1313" s="127"/>
      <c r="J1313" s="127"/>
      <c r="K1313" s="128"/>
      <c r="L1313" s="152"/>
      <c r="M1313" s="153"/>
      <c r="N1313" s="131"/>
      <c r="O1313" s="80"/>
      <c r="P1313" s="131"/>
      <c r="Q1313" s="130"/>
      <c r="R1313" s="130"/>
      <c r="S1313" s="130"/>
      <c r="T1313" s="130"/>
      <c r="U1313" s="130"/>
      <c r="V1313" s="131"/>
      <c r="W1313" s="127"/>
      <c r="X1313" s="127"/>
      <c r="Y1313" s="127"/>
      <c r="Z1313" s="127"/>
      <c r="AA1313" s="127"/>
      <c r="AB1313" s="127"/>
      <c r="AC1313" s="127"/>
      <c r="AD1313" s="127"/>
      <c r="AE1313" s="126"/>
      <c r="AF1313" s="10"/>
      <c r="AG1313" s="124"/>
      <c r="AH1313" s="124"/>
      <c r="AI1313" s="124"/>
      <c r="AJ1313" s="124"/>
      <c r="AO1313" s="124"/>
      <c r="BR1313" s="124"/>
      <c r="BS1313" s="125"/>
      <c r="BT1313" s="125"/>
      <c r="BX1313" s="124"/>
      <c r="BY1313" s="125"/>
      <c r="BZ1313" s="125"/>
      <c r="CO1313" s="136"/>
      <c r="CP1313" s="137"/>
    </row>
    <row r="1314" spans="1:94" s="123" customFormat="1" x14ac:dyDescent="0.25">
      <c r="A1314" s="128"/>
      <c r="B1314" s="128"/>
      <c r="C1314" s="79"/>
      <c r="D1314" s="79"/>
      <c r="E1314" s="128"/>
      <c r="F1314" s="129"/>
      <c r="G1314" s="128"/>
      <c r="H1314" s="129"/>
      <c r="I1314" s="127"/>
      <c r="J1314" s="127"/>
      <c r="K1314" s="128"/>
      <c r="L1314" s="152"/>
      <c r="M1314" s="153"/>
      <c r="N1314" s="131"/>
      <c r="O1314" s="80"/>
      <c r="P1314" s="131"/>
      <c r="Q1314" s="130"/>
      <c r="R1314" s="130"/>
      <c r="S1314" s="130"/>
      <c r="T1314" s="130"/>
      <c r="U1314" s="130"/>
      <c r="V1314" s="131"/>
      <c r="W1314" s="127"/>
      <c r="X1314" s="127"/>
      <c r="Y1314" s="127"/>
      <c r="Z1314" s="127"/>
      <c r="AA1314" s="127"/>
      <c r="AB1314" s="127"/>
      <c r="AC1314" s="127"/>
      <c r="AD1314" s="127"/>
      <c r="AE1314" s="126"/>
      <c r="AF1314" s="10"/>
      <c r="AG1314" s="124"/>
      <c r="AH1314" s="124"/>
      <c r="AI1314" s="124"/>
      <c r="AJ1314" s="124"/>
      <c r="AO1314" s="124"/>
      <c r="BR1314" s="124"/>
      <c r="BS1314" s="125"/>
      <c r="BT1314" s="125"/>
      <c r="BX1314" s="124"/>
      <c r="BY1314" s="125"/>
      <c r="BZ1314" s="125"/>
      <c r="CO1314" s="136"/>
      <c r="CP1314" s="137"/>
    </row>
    <row r="1315" spans="1:94" s="123" customFormat="1" x14ac:dyDescent="0.25">
      <c r="A1315" s="128"/>
      <c r="B1315" s="128"/>
      <c r="C1315" s="79"/>
      <c r="D1315" s="79"/>
      <c r="E1315" s="128"/>
      <c r="F1315" s="129"/>
      <c r="G1315" s="128"/>
      <c r="H1315" s="129"/>
      <c r="I1315" s="127"/>
      <c r="J1315" s="127"/>
      <c r="K1315" s="128"/>
      <c r="L1315" s="152"/>
      <c r="M1315" s="153"/>
      <c r="N1315" s="131"/>
      <c r="O1315" s="80"/>
      <c r="P1315" s="131"/>
      <c r="Q1315" s="130"/>
      <c r="R1315" s="130"/>
      <c r="S1315" s="130"/>
      <c r="T1315" s="130"/>
      <c r="U1315" s="130"/>
      <c r="V1315" s="131"/>
      <c r="W1315" s="127"/>
      <c r="X1315" s="127"/>
      <c r="Y1315" s="127"/>
      <c r="Z1315" s="127"/>
      <c r="AA1315" s="127"/>
      <c r="AB1315" s="127"/>
      <c r="AC1315" s="127"/>
      <c r="AD1315" s="127"/>
      <c r="AE1315" s="126"/>
      <c r="AF1315" s="10"/>
      <c r="AG1315" s="124"/>
      <c r="AH1315" s="124"/>
      <c r="AI1315" s="124"/>
      <c r="AJ1315" s="124"/>
      <c r="AO1315" s="124"/>
      <c r="BR1315" s="124"/>
      <c r="BS1315" s="125"/>
      <c r="BT1315" s="125"/>
      <c r="BX1315" s="124"/>
      <c r="BY1315" s="125"/>
      <c r="BZ1315" s="125"/>
      <c r="CO1315" s="136"/>
      <c r="CP1315" s="137"/>
    </row>
    <row r="1316" spans="1:94" s="123" customFormat="1" x14ac:dyDescent="0.25">
      <c r="A1316" s="128"/>
      <c r="B1316" s="128"/>
      <c r="C1316" s="79"/>
      <c r="D1316" s="79"/>
      <c r="E1316" s="128"/>
      <c r="F1316" s="129"/>
      <c r="G1316" s="128"/>
      <c r="H1316" s="129"/>
      <c r="I1316" s="127"/>
      <c r="J1316" s="127"/>
      <c r="K1316" s="128"/>
      <c r="L1316" s="152"/>
      <c r="M1316" s="153"/>
      <c r="N1316" s="131"/>
      <c r="O1316" s="80"/>
      <c r="P1316" s="131"/>
      <c r="Q1316" s="130"/>
      <c r="R1316" s="130"/>
      <c r="S1316" s="130"/>
      <c r="T1316" s="130"/>
      <c r="U1316" s="130"/>
      <c r="V1316" s="131"/>
      <c r="W1316" s="127"/>
      <c r="X1316" s="127"/>
      <c r="Y1316" s="127"/>
      <c r="Z1316" s="127"/>
      <c r="AA1316" s="127"/>
      <c r="AB1316" s="127"/>
      <c r="AC1316" s="127"/>
      <c r="AD1316" s="127"/>
      <c r="AE1316" s="126"/>
      <c r="AF1316" s="10"/>
      <c r="AG1316" s="124"/>
      <c r="AH1316" s="124"/>
      <c r="AI1316" s="124"/>
      <c r="AJ1316" s="124"/>
      <c r="AO1316" s="124"/>
      <c r="BR1316" s="124"/>
      <c r="BS1316" s="125"/>
      <c r="BT1316" s="125"/>
      <c r="BX1316" s="124"/>
      <c r="BY1316" s="125"/>
      <c r="BZ1316" s="125"/>
      <c r="CO1316" s="136"/>
      <c r="CP1316" s="137"/>
    </row>
    <row r="1317" spans="1:94" s="123" customFormat="1" x14ac:dyDescent="0.25">
      <c r="A1317" s="128"/>
      <c r="B1317" s="128"/>
      <c r="C1317" s="79"/>
      <c r="D1317" s="79"/>
      <c r="E1317" s="128"/>
      <c r="F1317" s="129"/>
      <c r="G1317" s="128"/>
      <c r="H1317" s="129"/>
      <c r="I1317" s="127"/>
      <c r="J1317" s="127"/>
      <c r="K1317" s="128"/>
      <c r="L1317" s="152"/>
      <c r="M1317" s="153"/>
      <c r="N1317" s="131"/>
      <c r="O1317" s="80"/>
      <c r="P1317" s="131"/>
      <c r="Q1317" s="130"/>
      <c r="R1317" s="130"/>
      <c r="S1317" s="130"/>
      <c r="T1317" s="130"/>
      <c r="U1317" s="130"/>
      <c r="V1317" s="131"/>
      <c r="W1317" s="127"/>
      <c r="X1317" s="127"/>
      <c r="Y1317" s="127"/>
      <c r="Z1317" s="127"/>
      <c r="AA1317" s="127"/>
      <c r="AB1317" s="127"/>
      <c r="AC1317" s="127"/>
      <c r="AD1317" s="127"/>
      <c r="AE1317" s="126"/>
      <c r="AF1317" s="10"/>
      <c r="AG1317" s="124"/>
      <c r="AH1317" s="124"/>
      <c r="AI1317" s="124"/>
      <c r="AJ1317" s="124"/>
      <c r="AO1317" s="124"/>
      <c r="BR1317" s="124"/>
      <c r="BS1317" s="125"/>
      <c r="BT1317" s="125"/>
      <c r="BX1317" s="124"/>
      <c r="BY1317" s="125"/>
      <c r="BZ1317" s="125"/>
      <c r="CO1317" s="136"/>
      <c r="CP1317" s="137"/>
    </row>
    <row r="1318" spans="1:94" s="123" customFormat="1" x14ac:dyDescent="0.25">
      <c r="A1318" s="128"/>
      <c r="B1318" s="128"/>
      <c r="C1318" s="79"/>
      <c r="D1318" s="79"/>
      <c r="E1318" s="128"/>
      <c r="F1318" s="129"/>
      <c r="G1318" s="128"/>
      <c r="H1318" s="129"/>
      <c r="I1318" s="127"/>
      <c r="J1318" s="127"/>
      <c r="K1318" s="128"/>
      <c r="L1318" s="152"/>
      <c r="M1318" s="153"/>
      <c r="N1318" s="131"/>
      <c r="O1318" s="80"/>
      <c r="P1318" s="131"/>
      <c r="Q1318" s="130"/>
      <c r="R1318" s="130"/>
      <c r="S1318" s="130"/>
      <c r="T1318" s="130"/>
      <c r="U1318" s="130"/>
      <c r="V1318" s="131"/>
      <c r="W1318" s="127"/>
      <c r="X1318" s="127"/>
      <c r="Y1318" s="127"/>
      <c r="Z1318" s="127"/>
      <c r="AA1318" s="127"/>
      <c r="AB1318" s="127"/>
      <c r="AC1318" s="127"/>
      <c r="AD1318" s="127"/>
      <c r="AE1318" s="126"/>
      <c r="AF1318" s="10"/>
      <c r="AG1318" s="124"/>
      <c r="AH1318" s="124"/>
      <c r="AI1318" s="124"/>
      <c r="AJ1318" s="124"/>
      <c r="AO1318" s="124"/>
      <c r="BR1318" s="124"/>
      <c r="BS1318" s="125"/>
      <c r="BT1318" s="125"/>
      <c r="BX1318" s="124"/>
      <c r="BY1318" s="125"/>
      <c r="BZ1318" s="125"/>
      <c r="CO1318" s="136"/>
      <c r="CP1318" s="137"/>
    </row>
    <row r="1319" spans="1:94" s="123" customFormat="1" x14ac:dyDescent="0.25">
      <c r="A1319" s="128"/>
      <c r="B1319" s="128"/>
      <c r="C1319" s="79"/>
      <c r="D1319" s="79"/>
      <c r="E1319" s="128"/>
      <c r="F1319" s="129"/>
      <c r="G1319" s="128"/>
      <c r="H1319" s="129"/>
      <c r="I1319" s="127"/>
      <c r="J1319" s="127"/>
      <c r="K1319" s="128"/>
      <c r="L1319" s="152"/>
      <c r="M1319" s="153"/>
      <c r="N1319" s="131"/>
      <c r="O1319" s="80"/>
      <c r="P1319" s="131"/>
      <c r="Q1319" s="130"/>
      <c r="R1319" s="130"/>
      <c r="S1319" s="130"/>
      <c r="T1319" s="130"/>
      <c r="U1319" s="130"/>
      <c r="V1319" s="131"/>
      <c r="W1319" s="127"/>
      <c r="X1319" s="127"/>
      <c r="Y1319" s="127"/>
      <c r="Z1319" s="127"/>
      <c r="AA1319" s="127"/>
      <c r="AB1319" s="127"/>
      <c r="AC1319" s="127"/>
      <c r="AD1319" s="127"/>
      <c r="AE1319" s="126"/>
      <c r="AF1319" s="10"/>
      <c r="AG1319" s="124"/>
      <c r="AH1319" s="124"/>
      <c r="AI1319" s="124"/>
      <c r="AJ1319" s="124"/>
      <c r="AO1319" s="124"/>
      <c r="BR1319" s="124"/>
      <c r="BS1319" s="125"/>
      <c r="BT1319" s="125"/>
      <c r="BX1319" s="124"/>
      <c r="BY1319" s="125"/>
      <c r="BZ1319" s="125"/>
      <c r="CO1319" s="136"/>
      <c r="CP1319" s="137"/>
    </row>
    <row r="1320" spans="1:94" s="123" customFormat="1" x14ac:dyDescent="0.25">
      <c r="A1320" s="128"/>
      <c r="B1320" s="128"/>
      <c r="C1320" s="79"/>
      <c r="D1320" s="79"/>
      <c r="E1320" s="128"/>
      <c r="F1320" s="129"/>
      <c r="G1320" s="128"/>
      <c r="H1320" s="129"/>
      <c r="I1320" s="127"/>
      <c r="J1320" s="127"/>
      <c r="K1320" s="128"/>
      <c r="L1320" s="152"/>
      <c r="M1320" s="153"/>
      <c r="N1320" s="131"/>
      <c r="O1320" s="80"/>
      <c r="P1320" s="131"/>
      <c r="Q1320" s="130"/>
      <c r="R1320" s="130"/>
      <c r="S1320" s="130"/>
      <c r="T1320" s="130"/>
      <c r="U1320" s="130"/>
      <c r="V1320" s="131"/>
      <c r="W1320" s="127"/>
      <c r="X1320" s="127"/>
      <c r="Y1320" s="127"/>
      <c r="Z1320" s="127"/>
      <c r="AA1320" s="127"/>
      <c r="AB1320" s="127"/>
      <c r="AC1320" s="127"/>
      <c r="AD1320" s="127"/>
      <c r="AE1320" s="126"/>
      <c r="AF1320" s="10"/>
      <c r="AG1320" s="124"/>
      <c r="AH1320" s="124"/>
      <c r="AI1320" s="124"/>
      <c r="AJ1320" s="124"/>
      <c r="AO1320" s="124"/>
      <c r="BR1320" s="124"/>
      <c r="BS1320" s="125"/>
      <c r="BT1320" s="125"/>
      <c r="BX1320" s="124"/>
      <c r="BY1320" s="125"/>
      <c r="BZ1320" s="125"/>
      <c r="CO1320" s="136"/>
      <c r="CP1320" s="137"/>
    </row>
    <row r="1321" spans="1:94" s="123" customFormat="1" x14ac:dyDescent="0.25">
      <c r="A1321" s="128"/>
      <c r="B1321" s="128"/>
      <c r="C1321" s="79"/>
      <c r="D1321" s="79"/>
      <c r="E1321" s="128"/>
      <c r="F1321" s="129"/>
      <c r="G1321" s="128"/>
      <c r="H1321" s="129"/>
      <c r="I1321" s="127"/>
      <c r="J1321" s="127"/>
      <c r="K1321" s="128"/>
      <c r="L1321" s="152"/>
      <c r="M1321" s="153"/>
      <c r="N1321" s="131"/>
      <c r="O1321" s="80"/>
      <c r="P1321" s="131"/>
      <c r="Q1321" s="130"/>
      <c r="R1321" s="130"/>
      <c r="S1321" s="130"/>
      <c r="T1321" s="130"/>
      <c r="U1321" s="130"/>
      <c r="V1321" s="131"/>
      <c r="W1321" s="127"/>
      <c r="X1321" s="127"/>
      <c r="Y1321" s="127"/>
      <c r="Z1321" s="127"/>
      <c r="AA1321" s="127"/>
      <c r="AB1321" s="127"/>
      <c r="AC1321" s="127"/>
      <c r="AD1321" s="127"/>
      <c r="AE1321" s="126"/>
      <c r="AF1321" s="10"/>
      <c r="AG1321" s="124"/>
      <c r="AH1321" s="124"/>
      <c r="AI1321" s="124"/>
      <c r="AJ1321" s="124"/>
      <c r="AO1321" s="124"/>
      <c r="BR1321" s="124"/>
      <c r="BS1321" s="125"/>
      <c r="BT1321" s="125"/>
      <c r="BX1321" s="124"/>
      <c r="BY1321" s="125"/>
      <c r="BZ1321" s="125"/>
      <c r="CO1321" s="136"/>
      <c r="CP1321" s="137"/>
    </row>
    <row r="1322" spans="1:94" s="123" customFormat="1" x14ac:dyDescent="0.25">
      <c r="A1322" s="128"/>
      <c r="B1322" s="128"/>
      <c r="C1322" s="79"/>
      <c r="D1322" s="79"/>
      <c r="E1322" s="128"/>
      <c r="F1322" s="129"/>
      <c r="G1322" s="128"/>
      <c r="H1322" s="129"/>
      <c r="I1322" s="127"/>
      <c r="J1322" s="127"/>
      <c r="K1322" s="128"/>
      <c r="L1322" s="152"/>
      <c r="M1322" s="153"/>
      <c r="N1322" s="131"/>
      <c r="O1322" s="80"/>
      <c r="P1322" s="131"/>
      <c r="Q1322" s="130"/>
      <c r="R1322" s="130"/>
      <c r="S1322" s="130"/>
      <c r="T1322" s="130"/>
      <c r="U1322" s="130"/>
      <c r="V1322" s="131"/>
      <c r="W1322" s="127"/>
      <c r="X1322" s="127"/>
      <c r="Y1322" s="127"/>
      <c r="Z1322" s="127"/>
      <c r="AA1322" s="127"/>
      <c r="AB1322" s="127"/>
      <c r="AC1322" s="127"/>
      <c r="AD1322" s="127"/>
      <c r="AE1322" s="126"/>
      <c r="AF1322" s="10"/>
      <c r="AG1322" s="124"/>
      <c r="AH1322" s="124"/>
      <c r="AI1322" s="124"/>
      <c r="AJ1322" s="124"/>
      <c r="AO1322" s="124"/>
      <c r="BR1322" s="124"/>
      <c r="BS1322" s="125"/>
      <c r="BT1322" s="125"/>
      <c r="BX1322" s="124"/>
      <c r="BY1322" s="125"/>
      <c r="BZ1322" s="125"/>
      <c r="CO1322" s="136"/>
      <c r="CP1322" s="137"/>
    </row>
    <row r="1323" spans="1:94" s="123" customFormat="1" x14ac:dyDescent="0.25">
      <c r="A1323" s="128"/>
      <c r="B1323" s="128"/>
      <c r="C1323" s="79"/>
      <c r="D1323" s="79"/>
      <c r="E1323" s="128"/>
      <c r="F1323" s="129"/>
      <c r="G1323" s="128"/>
      <c r="H1323" s="129"/>
      <c r="I1323" s="127"/>
      <c r="J1323" s="127"/>
      <c r="K1323" s="128"/>
      <c r="L1323" s="152"/>
      <c r="M1323" s="153"/>
      <c r="N1323" s="131"/>
      <c r="O1323" s="80"/>
      <c r="P1323" s="131"/>
      <c r="Q1323" s="130"/>
      <c r="R1323" s="130"/>
      <c r="S1323" s="130"/>
      <c r="T1323" s="130"/>
      <c r="U1323" s="130"/>
      <c r="V1323" s="131"/>
      <c r="W1323" s="127"/>
      <c r="X1323" s="127"/>
      <c r="Y1323" s="127"/>
      <c r="Z1323" s="127"/>
      <c r="AA1323" s="127"/>
      <c r="AB1323" s="127"/>
      <c r="AC1323" s="127"/>
      <c r="AD1323" s="127"/>
      <c r="AE1323" s="126"/>
      <c r="AF1323" s="10"/>
      <c r="AG1323" s="124"/>
      <c r="AH1323" s="124"/>
      <c r="AI1323" s="124"/>
      <c r="AJ1323" s="124"/>
      <c r="AO1323" s="124"/>
      <c r="BR1323" s="124"/>
      <c r="BS1323" s="125"/>
      <c r="BT1323" s="125"/>
      <c r="BX1323" s="124"/>
      <c r="BY1323" s="125"/>
      <c r="BZ1323" s="125"/>
      <c r="CO1323" s="136"/>
      <c r="CP1323" s="137"/>
    </row>
    <row r="1324" spans="1:94" s="123" customFormat="1" x14ac:dyDescent="0.25">
      <c r="A1324" s="128"/>
      <c r="B1324" s="128"/>
      <c r="C1324" s="79"/>
      <c r="D1324" s="79"/>
      <c r="E1324" s="128"/>
      <c r="F1324" s="129"/>
      <c r="G1324" s="128"/>
      <c r="H1324" s="129"/>
      <c r="I1324" s="127"/>
      <c r="J1324" s="127"/>
      <c r="K1324" s="128"/>
      <c r="L1324" s="152"/>
      <c r="M1324" s="153"/>
      <c r="N1324" s="131"/>
      <c r="O1324" s="80"/>
      <c r="P1324" s="131"/>
      <c r="Q1324" s="130"/>
      <c r="R1324" s="130"/>
      <c r="S1324" s="130"/>
      <c r="T1324" s="130"/>
      <c r="U1324" s="130"/>
      <c r="V1324" s="131"/>
      <c r="W1324" s="127"/>
      <c r="X1324" s="127"/>
      <c r="Y1324" s="127"/>
      <c r="Z1324" s="127"/>
      <c r="AA1324" s="127"/>
      <c r="AB1324" s="127"/>
      <c r="AC1324" s="127"/>
      <c r="AD1324" s="127"/>
      <c r="AE1324" s="126"/>
      <c r="AF1324" s="10"/>
      <c r="AG1324" s="124"/>
      <c r="AH1324" s="124"/>
      <c r="AI1324" s="124"/>
      <c r="AJ1324" s="124"/>
      <c r="AO1324" s="124"/>
      <c r="BR1324" s="124"/>
      <c r="BS1324" s="125"/>
      <c r="BT1324" s="125"/>
      <c r="BX1324" s="124"/>
      <c r="BY1324" s="125"/>
      <c r="BZ1324" s="125"/>
      <c r="CO1324" s="136"/>
      <c r="CP1324" s="137"/>
    </row>
    <row r="1325" spans="1:94" s="123" customFormat="1" x14ac:dyDescent="0.25">
      <c r="A1325" s="128"/>
      <c r="B1325" s="128"/>
      <c r="C1325" s="79"/>
      <c r="D1325" s="79"/>
      <c r="E1325" s="128"/>
      <c r="F1325" s="129"/>
      <c r="G1325" s="128"/>
      <c r="H1325" s="129"/>
      <c r="I1325" s="127"/>
      <c r="J1325" s="127"/>
      <c r="K1325" s="128"/>
      <c r="L1325" s="152"/>
      <c r="M1325" s="153"/>
      <c r="N1325" s="131"/>
      <c r="O1325" s="80"/>
      <c r="P1325" s="131"/>
      <c r="Q1325" s="130"/>
      <c r="R1325" s="130"/>
      <c r="S1325" s="130"/>
      <c r="T1325" s="130"/>
      <c r="U1325" s="130"/>
      <c r="V1325" s="131"/>
      <c r="W1325" s="127"/>
      <c r="X1325" s="127"/>
      <c r="Y1325" s="127"/>
      <c r="Z1325" s="127"/>
      <c r="AA1325" s="127"/>
      <c r="AB1325" s="127"/>
      <c r="AC1325" s="127"/>
      <c r="AD1325" s="127"/>
      <c r="AE1325" s="126"/>
      <c r="AF1325" s="10"/>
      <c r="AG1325" s="124"/>
      <c r="AH1325" s="124"/>
      <c r="AI1325" s="124"/>
      <c r="AJ1325" s="124"/>
      <c r="AO1325" s="124"/>
      <c r="BR1325" s="124"/>
      <c r="BS1325" s="125"/>
      <c r="BT1325" s="125"/>
      <c r="BX1325" s="124"/>
      <c r="BY1325" s="125"/>
      <c r="BZ1325" s="125"/>
      <c r="CO1325" s="136"/>
      <c r="CP1325" s="137"/>
    </row>
    <row r="1326" spans="1:94" s="123" customFormat="1" x14ac:dyDescent="0.25">
      <c r="A1326" s="128"/>
      <c r="B1326" s="128"/>
      <c r="C1326" s="79"/>
      <c r="D1326" s="79"/>
      <c r="E1326" s="128"/>
      <c r="F1326" s="129"/>
      <c r="G1326" s="128"/>
      <c r="H1326" s="129"/>
      <c r="I1326" s="127"/>
      <c r="J1326" s="127"/>
      <c r="K1326" s="128"/>
      <c r="L1326" s="152"/>
      <c r="M1326" s="153"/>
      <c r="N1326" s="131"/>
      <c r="O1326" s="80"/>
      <c r="P1326" s="131"/>
      <c r="Q1326" s="130"/>
      <c r="R1326" s="130"/>
      <c r="S1326" s="130"/>
      <c r="T1326" s="130"/>
      <c r="U1326" s="130"/>
      <c r="V1326" s="131"/>
      <c r="W1326" s="127"/>
      <c r="X1326" s="127"/>
      <c r="Y1326" s="127"/>
      <c r="Z1326" s="127"/>
      <c r="AA1326" s="127"/>
      <c r="AB1326" s="127"/>
      <c r="AC1326" s="127"/>
      <c r="AD1326" s="127"/>
      <c r="AE1326" s="126"/>
      <c r="AF1326" s="10"/>
      <c r="AG1326" s="124"/>
      <c r="AH1326" s="124"/>
      <c r="AI1326" s="124"/>
      <c r="AJ1326" s="124"/>
      <c r="AO1326" s="124"/>
      <c r="BR1326" s="124"/>
      <c r="BS1326" s="125"/>
      <c r="BT1326" s="125"/>
      <c r="BX1326" s="124"/>
      <c r="BY1326" s="125"/>
      <c r="BZ1326" s="125"/>
      <c r="CO1326" s="136"/>
      <c r="CP1326" s="137"/>
    </row>
    <row r="1327" spans="1:94" s="123" customFormat="1" x14ac:dyDescent="0.25">
      <c r="A1327" s="128"/>
      <c r="B1327" s="128"/>
      <c r="C1327" s="79"/>
      <c r="D1327" s="79"/>
      <c r="E1327" s="128"/>
      <c r="F1327" s="129"/>
      <c r="G1327" s="128"/>
      <c r="H1327" s="129"/>
      <c r="I1327" s="127"/>
      <c r="J1327" s="127"/>
      <c r="K1327" s="128"/>
      <c r="L1327" s="152"/>
      <c r="M1327" s="153"/>
      <c r="N1327" s="131"/>
      <c r="O1327" s="80"/>
      <c r="P1327" s="131"/>
      <c r="Q1327" s="130"/>
      <c r="R1327" s="130"/>
      <c r="S1327" s="130"/>
      <c r="T1327" s="130"/>
      <c r="U1327" s="130"/>
      <c r="V1327" s="131"/>
      <c r="W1327" s="127"/>
      <c r="X1327" s="127"/>
      <c r="Y1327" s="127"/>
      <c r="Z1327" s="127"/>
      <c r="AA1327" s="127"/>
      <c r="AB1327" s="127"/>
      <c r="AC1327" s="127"/>
      <c r="AD1327" s="127"/>
      <c r="AE1327" s="126"/>
      <c r="AF1327" s="10"/>
      <c r="AG1327" s="124"/>
      <c r="AH1327" s="124"/>
      <c r="AI1327" s="124"/>
      <c r="AJ1327" s="124"/>
      <c r="AO1327" s="124"/>
      <c r="BR1327" s="124"/>
      <c r="BS1327" s="125"/>
      <c r="BT1327" s="125"/>
      <c r="BX1327" s="124"/>
      <c r="BY1327" s="125"/>
      <c r="BZ1327" s="125"/>
      <c r="CO1327" s="136"/>
      <c r="CP1327" s="137"/>
    </row>
    <row r="1328" spans="1:94" s="123" customFormat="1" x14ac:dyDescent="0.25">
      <c r="A1328" s="128"/>
      <c r="B1328" s="128"/>
      <c r="C1328" s="79"/>
      <c r="D1328" s="79"/>
      <c r="E1328" s="128"/>
      <c r="F1328" s="129"/>
      <c r="G1328" s="128"/>
      <c r="H1328" s="129"/>
      <c r="I1328" s="127"/>
      <c r="J1328" s="127"/>
      <c r="K1328" s="128"/>
      <c r="L1328" s="152"/>
      <c r="M1328" s="153"/>
      <c r="N1328" s="131"/>
      <c r="O1328" s="80"/>
      <c r="P1328" s="131"/>
      <c r="Q1328" s="130"/>
      <c r="R1328" s="130"/>
      <c r="S1328" s="130"/>
      <c r="T1328" s="130"/>
      <c r="U1328" s="130"/>
      <c r="V1328" s="131"/>
      <c r="W1328" s="127"/>
      <c r="X1328" s="127"/>
      <c r="Y1328" s="127"/>
      <c r="Z1328" s="127"/>
      <c r="AA1328" s="127"/>
      <c r="AB1328" s="127"/>
      <c r="AC1328" s="127"/>
      <c r="AD1328" s="127"/>
      <c r="AE1328" s="126"/>
      <c r="AF1328" s="10"/>
      <c r="AG1328" s="124"/>
      <c r="AH1328" s="124"/>
      <c r="AI1328" s="124"/>
      <c r="AJ1328" s="124"/>
      <c r="AO1328" s="124"/>
      <c r="BR1328" s="124"/>
      <c r="BS1328" s="125"/>
      <c r="BT1328" s="125"/>
      <c r="BX1328" s="124"/>
      <c r="BY1328" s="125"/>
      <c r="BZ1328" s="125"/>
      <c r="CO1328" s="136"/>
      <c r="CP1328" s="137"/>
    </row>
    <row r="1329" spans="1:94" s="123" customFormat="1" x14ac:dyDescent="0.25">
      <c r="A1329" s="128"/>
      <c r="B1329" s="128"/>
      <c r="C1329" s="79"/>
      <c r="D1329" s="79"/>
      <c r="E1329" s="128"/>
      <c r="F1329" s="129"/>
      <c r="G1329" s="128"/>
      <c r="H1329" s="129"/>
      <c r="I1329" s="127"/>
      <c r="J1329" s="127"/>
      <c r="K1329" s="128"/>
      <c r="L1329" s="152"/>
      <c r="M1329" s="153"/>
      <c r="N1329" s="131"/>
      <c r="O1329" s="80"/>
      <c r="P1329" s="131"/>
      <c r="Q1329" s="130"/>
      <c r="R1329" s="130"/>
      <c r="S1329" s="130"/>
      <c r="T1329" s="130"/>
      <c r="U1329" s="130"/>
      <c r="V1329" s="131"/>
      <c r="W1329" s="127"/>
      <c r="X1329" s="127"/>
      <c r="Y1329" s="127"/>
      <c r="Z1329" s="127"/>
      <c r="AA1329" s="127"/>
      <c r="AB1329" s="127"/>
      <c r="AC1329" s="127"/>
      <c r="AD1329" s="127"/>
      <c r="AE1329" s="126"/>
      <c r="AF1329" s="10"/>
      <c r="AG1329" s="124"/>
      <c r="AH1329" s="124"/>
      <c r="AI1329" s="124"/>
      <c r="AJ1329" s="124"/>
      <c r="AO1329" s="124"/>
      <c r="BR1329" s="124"/>
      <c r="BS1329" s="125"/>
      <c r="BT1329" s="125"/>
      <c r="BX1329" s="124"/>
      <c r="BY1329" s="125"/>
      <c r="BZ1329" s="125"/>
      <c r="CO1329" s="136"/>
      <c r="CP1329" s="137"/>
    </row>
    <row r="1330" spans="1:94" s="123" customFormat="1" x14ac:dyDescent="0.25">
      <c r="A1330" s="128"/>
      <c r="B1330" s="128"/>
      <c r="C1330" s="79"/>
      <c r="D1330" s="79"/>
      <c r="E1330" s="128"/>
      <c r="F1330" s="129"/>
      <c r="G1330" s="128"/>
      <c r="H1330" s="129"/>
      <c r="I1330" s="127"/>
      <c r="J1330" s="127"/>
      <c r="K1330" s="128"/>
      <c r="L1330" s="152"/>
      <c r="M1330" s="153"/>
      <c r="N1330" s="131"/>
      <c r="O1330" s="80"/>
      <c r="P1330" s="131"/>
      <c r="Q1330" s="130"/>
      <c r="R1330" s="130"/>
      <c r="S1330" s="130"/>
      <c r="T1330" s="130"/>
      <c r="U1330" s="130"/>
      <c r="V1330" s="131"/>
      <c r="W1330" s="127"/>
      <c r="X1330" s="127"/>
      <c r="Y1330" s="127"/>
      <c r="Z1330" s="127"/>
      <c r="AA1330" s="127"/>
      <c r="AB1330" s="127"/>
      <c r="AC1330" s="127"/>
      <c r="AD1330" s="127"/>
      <c r="AE1330" s="126"/>
      <c r="AF1330" s="10"/>
      <c r="AG1330" s="124"/>
      <c r="AH1330" s="124"/>
      <c r="AI1330" s="124"/>
      <c r="AJ1330" s="124"/>
      <c r="AO1330" s="124"/>
      <c r="BR1330" s="124"/>
      <c r="BS1330" s="125"/>
      <c r="BT1330" s="125"/>
      <c r="BX1330" s="124"/>
      <c r="BY1330" s="125"/>
      <c r="BZ1330" s="125"/>
      <c r="CO1330" s="136"/>
      <c r="CP1330" s="137"/>
    </row>
    <row r="1331" spans="1:94" s="123" customFormat="1" x14ac:dyDescent="0.25">
      <c r="A1331" s="128"/>
      <c r="B1331" s="128"/>
      <c r="C1331" s="79"/>
      <c r="D1331" s="79"/>
      <c r="E1331" s="128"/>
      <c r="F1331" s="129"/>
      <c r="G1331" s="128"/>
      <c r="H1331" s="129"/>
      <c r="I1331" s="127"/>
      <c r="J1331" s="127"/>
      <c r="K1331" s="128"/>
      <c r="L1331" s="152"/>
      <c r="M1331" s="153"/>
      <c r="N1331" s="131"/>
      <c r="O1331" s="80"/>
      <c r="P1331" s="131"/>
      <c r="Q1331" s="130"/>
      <c r="R1331" s="130"/>
      <c r="S1331" s="130"/>
      <c r="T1331" s="130"/>
      <c r="U1331" s="130"/>
      <c r="V1331" s="131"/>
      <c r="W1331" s="127"/>
      <c r="X1331" s="127"/>
      <c r="Y1331" s="127"/>
      <c r="Z1331" s="127"/>
      <c r="AA1331" s="127"/>
      <c r="AB1331" s="127"/>
      <c r="AC1331" s="127"/>
      <c r="AD1331" s="127"/>
      <c r="AE1331" s="126"/>
      <c r="AF1331" s="10"/>
      <c r="AG1331" s="124"/>
      <c r="AH1331" s="124"/>
      <c r="AI1331" s="124"/>
      <c r="AJ1331" s="124"/>
      <c r="AO1331" s="124"/>
      <c r="BR1331" s="124"/>
      <c r="BS1331" s="125"/>
      <c r="BT1331" s="125"/>
      <c r="BX1331" s="124"/>
      <c r="BY1331" s="125"/>
      <c r="BZ1331" s="125"/>
      <c r="CO1331" s="136"/>
      <c r="CP1331" s="137"/>
    </row>
    <row r="1332" spans="1:94" s="123" customFormat="1" x14ac:dyDescent="0.25">
      <c r="A1332" s="128"/>
      <c r="B1332" s="128"/>
      <c r="C1332" s="79"/>
      <c r="D1332" s="79"/>
      <c r="E1332" s="128"/>
      <c r="F1332" s="129"/>
      <c r="G1332" s="128"/>
      <c r="H1332" s="129"/>
      <c r="I1332" s="127"/>
      <c r="J1332" s="127"/>
      <c r="K1332" s="128"/>
      <c r="L1332" s="152"/>
      <c r="M1332" s="153"/>
      <c r="N1332" s="131"/>
      <c r="O1332" s="80"/>
      <c r="P1332" s="131"/>
      <c r="Q1332" s="130"/>
      <c r="R1332" s="130"/>
      <c r="S1332" s="130"/>
      <c r="T1332" s="130"/>
      <c r="U1332" s="130"/>
      <c r="V1332" s="131"/>
      <c r="W1332" s="127"/>
      <c r="X1332" s="127"/>
      <c r="Y1332" s="127"/>
      <c r="Z1332" s="127"/>
      <c r="AA1332" s="127"/>
      <c r="AB1332" s="127"/>
      <c r="AC1332" s="127"/>
      <c r="AD1332" s="127"/>
      <c r="AE1332" s="126"/>
      <c r="AF1332" s="10"/>
      <c r="AG1332" s="124"/>
      <c r="AH1332" s="124"/>
      <c r="AI1332" s="124"/>
      <c r="AJ1332" s="124"/>
      <c r="AO1332" s="124"/>
      <c r="BR1332" s="124"/>
      <c r="BS1332" s="125"/>
      <c r="BT1332" s="125"/>
      <c r="BX1332" s="124"/>
      <c r="BY1332" s="125"/>
      <c r="BZ1332" s="125"/>
      <c r="CO1332" s="136"/>
      <c r="CP1332" s="137"/>
    </row>
    <row r="1333" spans="1:94" s="123" customFormat="1" x14ac:dyDescent="0.25">
      <c r="A1333" s="128"/>
      <c r="B1333" s="128"/>
      <c r="C1333" s="79"/>
      <c r="D1333" s="79"/>
      <c r="E1333" s="128"/>
      <c r="F1333" s="129"/>
      <c r="G1333" s="128"/>
      <c r="H1333" s="129"/>
      <c r="I1333" s="127"/>
      <c r="J1333" s="127"/>
      <c r="K1333" s="128"/>
      <c r="L1333" s="152"/>
      <c r="M1333" s="153"/>
      <c r="N1333" s="131"/>
      <c r="O1333" s="80"/>
      <c r="P1333" s="131"/>
      <c r="Q1333" s="130"/>
      <c r="R1333" s="130"/>
      <c r="S1333" s="130"/>
      <c r="T1333" s="130"/>
      <c r="U1333" s="130"/>
      <c r="V1333" s="131"/>
      <c r="W1333" s="127"/>
      <c r="X1333" s="127"/>
      <c r="Y1333" s="127"/>
      <c r="Z1333" s="127"/>
      <c r="AA1333" s="127"/>
      <c r="AB1333" s="127"/>
      <c r="AC1333" s="127"/>
      <c r="AD1333" s="127"/>
      <c r="AE1333" s="126"/>
      <c r="AF1333" s="10"/>
      <c r="AG1333" s="124"/>
      <c r="AH1333" s="124"/>
      <c r="AI1333" s="124"/>
      <c r="AJ1333" s="124"/>
      <c r="AO1333" s="124"/>
      <c r="BR1333" s="124"/>
      <c r="BS1333" s="125"/>
      <c r="BT1333" s="125"/>
      <c r="BX1333" s="124"/>
      <c r="BY1333" s="125"/>
      <c r="BZ1333" s="125"/>
      <c r="CO1333" s="136"/>
      <c r="CP1333" s="137"/>
    </row>
    <row r="1334" spans="1:94" s="123" customFormat="1" x14ac:dyDescent="0.25">
      <c r="A1334" s="128"/>
      <c r="B1334" s="128"/>
      <c r="C1334" s="79"/>
      <c r="D1334" s="79"/>
      <c r="E1334" s="128"/>
      <c r="F1334" s="129"/>
      <c r="G1334" s="128"/>
      <c r="H1334" s="129"/>
      <c r="I1334" s="127"/>
      <c r="J1334" s="127"/>
      <c r="K1334" s="128"/>
      <c r="L1334" s="152"/>
      <c r="M1334" s="153"/>
      <c r="N1334" s="131"/>
      <c r="O1334" s="80"/>
      <c r="P1334" s="131"/>
      <c r="Q1334" s="130"/>
      <c r="R1334" s="130"/>
      <c r="S1334" s="130"/>
      <c r="T1334" s="130"/>
      <c r="U1334" s="130"/>
      <c r="V1334" s="131"/>
      <c r="W1334" s="127"/>
      <c r="X1334" s="127"/>
      <c r="Y1334" s="127"/>
      <c r="Z1334" s="127"/>
      <c r="AA1334" s="127"/>
      <c r="AB1334" s="127"/>
      <c r="AC1334" s="127"/>
      <c r="AD1334" s="127"/>
      <c r="AE1334" s="126"/>
      <c r="AF1334" s="10"/>
      <c r="AG1334" s="124"/>
      <c r="AH1334" s="124"/>
      <c r="AI1334" s="124"/>
      <c r="AJ1334" s="124"/>
      <c r="AO1334" s="124"/>
      <c r="BR1334" s="124"/>
      <c r="BS1334" s="125"/>
      <c r="BT1334" s="125"/>
      <c r="BX1334" s="124"/>
      <c r="BY1334" s="125"/>
      <c r="BZ1334" s="125"/>
      <c r="CO1334" s="136"/>
      <c r="CP1334" s="137"/>
    </row>
    <row r="1335" spans="1:94" s="123" customFormat="1" x14ac:dyDescent="0.25">
      <c r="A1335" s="128"/>
      <c r="B1335" s="128"/>
      <c r="C1335" s="79"/>
      <c r="D1335" s="79"/>
      <c r="E1335" s="128"/>
      <c r="F1335" s="129"/>
      <c r="G1335" s="128"/>
      <c r="H1335" s="129"/>
      <c r="I1335" s="127"/>
      <c r="J1335" s="127"/>
      <c r="K1335" s="128"/>
      <c r="L1335" s="152"/>
      <c r="M1335" s="153"/>
      <c r="N1335" s="131"/>
      <c r="O1335" s="80"/>
      <c r="P1335" s="131"/>
      <c r="Q1335" s="130"/>
      <c r="R1335" s="130"/>
      <c r="S1335" s="130"/>
      <c r="T1335" s="130"/>
      <c r="U1335" s="130"/>
      <c r="V1335" s="131"/>
      <c r="W1335" s="127"/>
      <c r="X1335" s="127"/>
      <c r="Y1335" s="127"/>
      <c r="Z1335" s="127"/>
      <c r="AA1335" s="127"/>
      <c r="AB1335" s="127"/>
      <c r="AC1335" s="127"/>
      <c r="AD1335" s="127"/>
      <c r="AE1335" s="126"/>
      <c r="AF1335" s="10"/>
      <c r="AG1335" s="124"/>
      <c r="AH1335" s="124"/>
      <c r="AI1335" s="124"/>
      <c r="AJ1335" s="124"/>
      <c r="AO1335" s="124"/>
      <c r="BR1335" s="124"/>
      <c r="BS1335" s="125"/>
      <c r="BT1335" s="125"/>
      <c r="BX1335" s="124"/>
      <c r="BY1335" s="125"/>
      <c r="BZ1335" s="125"/>
      <c r="CO1335" s="136"/>
      <c r="CP1335" s="137"/>
    </row>
    <row r="1336" spans="1:94" s="123" customFormat="1" x14ac:dyDescent="0.25">
      <c r="A1336" s="128"/>
      <c r="B1336" s="128"/>
      <c r="C1336" s="79"/>
      <c r="D1336" s="79"/>
      <c r="E1336" s="128"/>
      <c r="F1336" s="129"/>
      <c r="G1336" s="128"/>
      <c r="H1336" s="129"/>
      <c r="I1336" s="127"/>
      <c r="J1336" s="127"/>
      <c r="K1336" s="128"/>
      <c r="L1336" s="152"/>
      <c r="M1336" s="153"/>
      <c r="N1336" s="131"/>
      <c r="O1336" s="80"/>
      <c r="P1336" s="131"/>
      <c r="Q1336" s="130"/>
      <c r="R1336" s="130"/>
      <c r="S1336" s="130"/>
      <c r="T1336" s="130"/>
      <c r="U1336" s="130"/>
      <c r="V1336" s="131"/>
      <c r="W1336" s="127"/>
      <c r="X1336" s="127"/>
      <c r="Y1336" s="127"/>
      <c r="Z1336" s="127"/>
      <c r="AA1336" s="127"/>
      <c r="AB1336" s="127"/>
      <c r="AC1336" s="127"/>
      <c r="AD1336" s="127"/>
      <c r="AE1336" s="126"/>
      <c r="AF1336" s="10"/>
      <c r="AG1336" s="124"/>
      <c r="AH1336" s="124"/>
      <c r="AI1336" s="124"/>
      <c r="AJ1336" s="124"/>
      <c r="AO1336" s="124"/>
      <c r="BR1336" s="124"/>
      <c r="BS1336" s="125"/>
      <c r="BT1336" s="125"/>
      <c r="BX1336" s="124"/>
      <c r="BY1336" s="125"/>
      <c r="BZ1336" s="125"/>
      <c r="CO1336" s="136"/>
      <c r="CP1336" s="137"/>
    </row>
    <row r="1337" spans="1:94" s="123" customFormat="1" x14ac:dyDescent="0.25">
      <c r="A1337" s="128"/>
      <c r="B1337" s="128"/>
      <c r="C1337" s="79"/>
      <c r="D1337" s="79"/>
      <c r="E1337" s="128"/>
      <c r="F1337" s="129"/>
      <c r="G1337" s="128"/>
      <c r="H1337" s="129"/>
      <c r="I1337" s="127"/>
      <c r="J1337" s="127"/>
      <c r="K1337" s="128"/>
      <c r="L1337" s="152"/>
      <c r="M1337" s="153"/>
      <c r="N1337" s="131"/>
      <c r="O1337" s="80"/>
      <c r="P1337" s="131"/>
      <c r="Q1337" s="130"/>
      <c r="R1337" s="130"/>
      <c r="S1337" s="130"/>
      <c r="T1337" s="130"/>
      <c r="U1337" s="130"/>
      <c r="V1337" s="131"/>
      <c r="W1337" s="127"/>
      <c r="X1337" s="127"/>
      <c r="Y1337" s="127"/>
      <c r="Z1337" s="127"/>
      <c r="AA1337" s="127"/>
      <c r="AB1337" s="127"/>
      <c r="AC1337" s="127"/>
      <c r="AD1337" s="127"/>
      <c r="AE1337" s="126"/>
      <c r="AF1337" s="10"/>
      <c r="AG1337" s="124"/>
      <c r="AH1337" s="124"/>
      <c r="AI1337" s="124"/>
      <c r="AJ1337" s="124"/>
      <c r="AO1337" s="124"/>
      <c r="BR1337" s="124"/>
      <c r="BS1337" s="125"/>
      <c r="BT1337" s="125"/>
      <c r="BX1337" s="124"/>
      <c r="BY1337" s="125"/>
      <c r="BZ1337" s="125"/>
      <c r="CO1337" s="136"/>
      <c r="CP1337" s="137"/>
    </row>
    <row r="1338" spans="1:94" s="123" customFormat="1" x14ac:dyDescent="0.25">
      <c r="A1338" s="128"/>
      <c r="B1338" s="128"/>
      <c r="C1338" s="79"/>
      <c r="D1338" s="79"/>
      <c r="E1338" s="128"/>
      <c r="F1338" s="129"/>
      <c r="G1338" s="128"/>
      <c r="H1338" s="129"/>
      <c r="I1338" s="127"/>
      <c r="J1338" s="127"/>
      <c r="K1338" s="128"/>
      <c r="L1338" s="152"/>
      <c r="M1338" s="153"/>
      <c r="N1338" s="131"/>
      <c r="O1338" s="80"/>
      <c r="P1338" s="131"/>
      <c r="Q1338" s="130"/>
      <c r="R1338" s="130"/>
      <c r="S1338" s="130"/>
      <c r="T1338" s="130"/>
      <c r="U1338" s="130"/>
      <c r="V1338" s="131"/>
      <c r="W1338" s="127"/>
      <c r="X1338" s="127"/>
      <c r="Y1338" s="127"/>
      <c r="Z1338" s="127"/>
      <c r="AA1338" s="127"/>
      <c r="AB1338" s="127"/>
      <c r="AC1338" s="127"/>
      <c r="AD1338" s="127"/>
      <c r="AE1338" s="126"/>
      <c r="AF1338" s="10"/>
      <c r="AG1338" s="124"/>
      <c r="AH1338" s="124"/>
      <c r="AI1338" s="124"/>
      <c r="AJ1338" s="124"/>
      <c r="AO1338" s="124"/>
      <c r="BR1338" s="124"/>
      <c r="BS1338" s="125"/>
      <c r="BT1338" s="125"/>
      <c r="BX1338" s="124"/>
      <c r="BY1338" s="125"/>
      <c r="BZ1338" s="125"/>
      <c r="CO1338" s="136"/>
      <c r="CP1338" s="137"/>
    </row>
    <row r="1339" spans="1:94" s="123" customFormat="1" x14ac:dyDescent="0.25">
      <c r="A1339" s="128"/>
      <c r="B1339" s="128"/>
      <c r="C1339" s="79"/>
      <c r="D1339" s="79"/>
      <c r="E1339" s="128"/>
      <c r="F1339" s="129"/>
      <c r="G1339" s="128"/>
      <c r="H1339" s="129"/>
      <c r="I1339" s="127"/>
      <c r="J1339" s="127"/>
      <c r="K1339" s="128"/>
      <c r="L1339" s="152"/>
      <c r="M1339" s="153"/>
      <c r="N1339" s="131"/>
      <c r="O1339" s="80"/>
      <c r="P1339" s="131"/>
      <c r="Q1339" s="130"/>
      <c r="R1339" s="130"/>
      <c r="S1339" s="130"/>
      <c r="T1339" s="130"/>
      <c r="U1339" s="130"/>
      <c r="V1339" s="131"/>
      <c r="W1339" s="127"/>
      <c r="X1339" s="127"/>
      <c r="Y1339" s="127"/>
      <c r="Z1339" s="127"/>
      <c r="AA1339" s="127"/>
      <c r="AB1339" s="127"/>
      <c r="AC1339" s="127"/>
      <c r="AD1339" s="127"/>
      <c r="AE1339" s="126"/>
      <c r="AF1339" s="10"/>
      <c r="AG1339" s="124"/>
      <c r="AH1339" s="124"/>
      <c r="AI1339" s="124"/>
      <c r="AJ1339" s="124"/>
      <c r="AO1339" s="124"/>
      <c r="BR1339" s="124"/>
      <c r="BS1339" s="125"/>
      <c r="BT1339" s="125"/>
      <c r="BX1339" s="124"/>
      <c r="BY1339" s="125"/>
      <c r="BZ1339" s="125"/>
      <c r="CO1339" s="136"/>
      <c r="CP1339" s="137"/>
    </row>
    <row r="1340" spans="1:94" s="123" customFormat="1" x14ac:dyDescent="0.25">
      <c r="A1340" s="128"/>
      <c r="B1340" s="128"/>
      <c r="C1340" s="79"/>
      <c r="D1340" s="79"/>
      <c r="E1340" s="128"/>
      <c r="F1340" s="129"/>
      <c r="G1340" s="128"/>
      <c r="H1340" s="129"/>
      <c r="I1340" s="127"/>
      <c r="J1340" s="127"/>
      <c r="K1340" s="128"/>
      <c r="L1340" s="152"/>
      <c r="M1340" s="153"/>
      <c r="N1340" s="131"/>
      <c r="O1340" s="80"/>
      <c r="P1340" s="131"/>
      <c r="Q1340" s="130"/>
      <c r="R1340" s="130"/>
      <c r="S1340" s="130"/>
      <c r="T1340" s="130"/>
      <c r="U1340" s="130"/>
      <c r="V1340" s="131"/>
      <c r="W1340" s="127"/>
      <c r="X1340" s="127"/>
      <c r="Y1340" s="127"/>
      <c r="Z1340" s="127"/>
      <c r="AA1340" s="127"/>
      <c r="AB1340" s="127"/>
      <c r="AC1340" s="127"/>
      <c r="AD1340" s="127"/>
      <c r="AE1340" s="126"/>
      <c r="AF1340" s="10"/>
      <c r="AG1340" s="124"/>
      <c r="AH1340" s="124"/>
      <c r="AI1340" s="124"/>
      <c r="AJ1340" s="124"/>
      <c r="AO1340" s="124"/>
      <c r="BR1340" s="124"/>
      <c r="BS1340" s="125"/>
      <c r="BT1340" s="125"/>
      <c r="BX1340" s="124"/>
      <c r="BY1340" s="125"/>
      <c r="BZ1340" s="125"/>
      <c r="CO1340" s="136"/>
      <c r="CP1340" s="137"/>
    </row>
    <row r="1341" spans="1:94" s="123" customFormat="1" x14ac:dyDescent="0.25">
      <c r="A1341" s="128"/>
      <c r="B1341" s="128"/>
      <c r="C1341" s="79"/>
      <c r="D1341" s="79"/>
      <c r="E1341" s="128"/>
      <c r="F1341" s="129"/>
      <c r="G1341" s="128"/>
      <c r="H1341" s="129"/>
      <c r="I1341" s="127"/>
      <c r="J1341" s="127"/>
      <c r="K1341" s="128"/>
      <c r="L1341" s="152"/>
      <c r="M1341" s="153"/>
      <c r="N1341" s="131"/>
      <c r="O1341" s="80"/>
      <c r="P1341" s="131"/>
      <c r="Q1341" s="130"/>
      <c r="R1341" s="130"/>
      <c r="S1341" s="130"/>
      <c r="T1341" s="130"/>
      <c r="U1341" s="130"/>
      <c r="V1341" s="131"/>
      <c r="W1341" s="127"/>
      <c r="X1341" s="127"/>
      <c r="Y1341" s="127"/>
      <c r="Z1341" s="127"/>
      <c r="AA1341" s="127"/>
      <c r="AB1341" s="127"/>
      <c r="AC1341" s="127"/>
      <c r="AD1341" s="127"/>
      <c r="AE1341" s="126"/>
      <c r="AF1341" s="10"/>
      <c r="AG1341" s="124"/>
      <c r="AH1341" s="124"/>
      <c r="AI1341" s="124"/>
      <c r="AJ1341" s="124"/>
      <c r="AO1341" s="124"/>
      <c r="BR1341" s="124"/>
      <c r="BS1341" s="125"/>
      <c r="BT1341" s="125"/>
      <c r="BX1341" s="124"/>
      <c r="BY1341" s="125"/>
      <c r="BZ1341" s="125"/>
      <c r="CO1341" s="136"/>
      <c r="CP1341" s="137"/>
    </row>
    <row r="1342" spans="1:94" s="123" customFormat="1" x14ac:dyDescent="0.25">
      <c r="A1342" s="128"/>
      <c r="B1342" s="128"/>
      <c r="C1342" s="79"/>
      <c r="D1342" s="79"/>
      <c r="E1342" s="128"/>
      <c r="F1342" s="129"/>
      <c r="G1342" s="128"/>
      <c r="H1342" s="129"/>
      <c r="I1342" s="127"/>
      <c r="J1342" s="127"/>
      <c r="K1342" s="128"/>
      <c r="L1342" s="152"/>
      <c r="M1342" s="153"/>
      <c r="N1342" s="131"/>
      <c r="O1342" s="80"/>
      <c r="P1342" s="131"/>
      <c r="Q1342" s="130"/>
      <c r="R1342" s="130"/>
      <c r="S1342" s="130"/>
      <c r="T1342" s="130"/>
      <c r="U1342" s="130"/>
      <c r="V1342" s="131"/>
      <c r="W1342" s="127"/>
      <c r="X1342" s="127"/>
      <c r="Y1342" s="127"/>
      <c r="Z1342" s="127"/>
      <c r="AA1342" s="127"/>
      <c r="AB1342" s="127"/>
      <c r="AC1342" s="127"/>
      <c r="AD1342" s="127"/>
      <c r="AE1342" s="126"/>
      <c r="AF1342" s="10"/>
      <c r="AG1342" s="124"/>
      <c r="AH1342" s="124"/>
      <c r="AI1342" s="124"/>
      <c r="AJ1342" s="124"/>
      <c r="AO1342" s="124"/>
      <c r="BR1342" s="124"/>
      <c r="BS1342" s="125"/>
      <c r="BT1342" s="125"/>
      <c r="BX1342" s="124"/>
      <c r="BY1342" s="125"/>
      <c r="BZ1342" s="125"/>
      <c r="CO1342" s="136"/>
      <c r="CP1342" s="137"/>
    </row>
    <row r="1343" spans="1:94" s="123" customFormat="1" x14ac:dyDescent="0.25">
      <c r="A1343" s="128"/>
      <c r="B1343" s="128"/>
      <c r="C1343" s="79"/>
      <c r="D1343" s="79"/>
      <c r="E1343" s="128"/>
      <c r="F1343" s="129"/>
      <c r="G1343" s="128"/>
      <c r="H1343" s="129"/>
      <c r="I1343" s="127"/>
      <c r="J1343" s="127"/>
      <c r="K1343" s="128"/>
      <c r="L1343" s="152"/>
      <c r="M1343" s="153"/>
      <c r="N1343" s="131"/>
      <c r="O1343" s="80"/>
      <c r="P1343" s="131"/>
      <c r="Q1343" s="130"/>
      <c r="R1343" s="130"/>
      <c r="S1343" s="130"/>
      <c r="T1343" s="130"/>
      <c r="U1343" s="130"/>
      <c r="V1343" s="131"/>
      <c r="W1343" s="127"/>
      <c r="X1343" s="127"/>
      <c r="Y1343" s="127"/>
      <c r="Z1343" s="127"/>
      <c r="AA1343" s="127"/>
      <c r="AB1343" s="127"/>
      <c r="AC1343" s="127"/>
      <c r="AD1343" s="127"/>
      <c r="AE1343" s="126"/>
      <c r="AF1343" s="10"/>
      <c r="AG1343" s="124"/>
      <c r="AH1343" s="124"/>
      <c r="AI1343" s="124"/>
      <c r="AJ1343" s="124"/>
      <c r="AO1343" s="124"/>
      <c r="BR1343" s="124"/>
      <c r="BS1343" s="125"/>
      <c r="BT1343" s="125"/>
      <c r="BX1343" s="124"/>
      <c r="BY1343" s="125"/>
      <c r="BZ1343" s="125"/>
      <c r="CO1343" s="136"/>
      <c r="CP1343" s="137"/>
    </row>
    <row r="1344" spans="1:94" s="123" customFormat="1" x14ac:dyDescent="0.25">
      <c r="A1344" s="128"/>
      <c r="B1344" s="128"/>
      <c r="C1344" s="79"/>
      <c r="D1344" s="79"/>
      <c r="E1344" s="128"/>
      <c r="F1344" s="129"/>
      <c r="G1344" s="128"/>
      <c r="H1344" s="129"/>
      <c r="I1344" s="127"/>
      <c r="J1344" s="127"/>
      <c r="K1344" s="128"/>
      <c r="L1344" s="152"/>
      <c r="M1344" s="153"/>
      <c r="N1344" s="131"/>
      <c r="O1344" s="80"/>
      <c r="P1344" s="131"/>
      <c r="Q1344" s="130"/>
      <c r="R1344" s="130"/>
      <c r="S1344" s="130"/>
      <c r="T1344" s="130"/>
      <c r="U1344" s="130"/>
      <c r="V1344" s="131"/>
      <c r="W1344" s="127"/>
      <c r="X1344" s="127"/>
      <c r="Y1344" s="127"/>
      <c r="Z1344" s="127"/>
      <c r="AA1344" s="127"/>
      <c r="AB1344" s="127"/>
      <c r="AC1344" s="127"/>
      <c r="AD1344" s="127"/>
      <c r="AE1344" s="126"/>
      <c r="AF1344" s="10"/>
      <c r="AG1344" s="124"/>
      <c r="AH1344" s="124"/>
      <c r="AI1344" s="124"/>
      <c r="AJ1344" s="124"/>
      <c r="AO1344" s="124"/>
      <c r="BR1344" s="124"/>
      <c r="BS1344" s="125"/>
      <c r="BT1344" s="125"/>
      <c r="BX1344" s="124"/>
      <c r="BY1344" s="125"/>
      <c r="BZ1344" s="125"/>
      <c r="CO1344" s="136"/>
      <c r="CP1344" s="137"/>
    </row>
    <row r="1345" spans="1:94" s="123" customFormat="1" x14ac:dyDescent="0.25">
      <c r="A1345" s="128"/>
      <c r="B1345" s="128"/>
      <c r="C1345" s="79"/>
      <c r="D1345" s="79"/>
      <c r="E1345" s="128"/>
      <c r="F1345" s="129"/>
      <c r="G1345" s="128"/>
      <c r="H1345" s="129"/>
      <c r="I1345" s="127"/>
      <c r="J1345" s="127"/>
      <c r="K1345" s="128"/>
      <c r="L1345" s="152"/>
      <c r="M1345" s="153"/>
      <c r="N1345" s="131"/>
      <c r="O1345" s="80"/>
      <c r="P1345" s="131"/>
      <c r="Q1345" s="130"/>
      <c r="R1345" s="130"/>
      <c r="S1345" s="130"/>
      <c r="T1345" s="130"/>
      <c r="U1345" s="130"/>
      <c r="V1345" s="131"/>
      <c r="W1345" s="127"/>
      <c r="X1345" s="127"/>
      <c r="Y1345" s="127"/>
      <c r="Z1345" s="127"/>
      <c r="AA1345" s="127"/>
      <c r="AB1345" s="127"/>
      <c r="AC1345" s="127"/>
      <c r="AD1345" s="127"/>
      <c r="AE1345" s="126"/>
      <c r="AF1345" s="10"/>
      <c r="AG1345" s="124"/>
      <c r="AH1345" s="124"/>
      <c r="AI1345" s="124"/>
      <c r="AJ1345" s="124"/>
      <c r="AO1345" s="124"/>
      <c r="BR1345" s="124"/>
      <c r="BS1345" s="125"/>
      <c r="BT1345" s="125"/>
      <c r="BX1345" s="124"/>
      <c r="BY1345" s="125"/>
      <c r="BZ1345" s="125"/>
      <c r="CO1345" s="136"/>
      <c r="CP1345" s="137"/>
    </row>
    <row r="1346" spans="1:94" s="123" customFormat="1" x14ac:dyDescent="0.25">
      <c r="A1346" s="128"/>
      <c r="B1346" s="128"/>
      <c r="C1346" s="79"/>
      <c r="D1346" s="79"/>
      <c r="E1346" s="128"/>
      <c r="F1346" s="129"/>
      <c r="G1346" s="128"/>
      <c r="H1346" s="129"/>
      <c r="I1346" s="127"/>
      <c r="J1346" s="127"/>
      <c r="K1346" s="128"/>
      <c r="L1346" s="152"/>
      <c r="M1346" s="153"/>
      <c r="N1346" s="131"/>
      <c r="O1346" s="80"/>
      <c r="P1346" s="131"/>
      <c r="Q1346" s="130"/>
      <c r="R1346" s="130"/>
      <c r="S1346" s="130"/>
      <c r="T1346" s="130"/>
      <c r="U1346" s="130"/>
      <c r="V1346" s="131"/>
      <c r="W1346" s="127"/>
      <c r="X1346" s="127"/>
      <c r="Y1346" s="127"/>
      <c r="Z1346" s="127"/>
      <c r="AA1346" s="127"/>
      <c r="AB1346" s="127"/>
      <c r="AC1346" s="127"/>
      <c r="AD1346" s="127"/>
      <c r="AE1346" s="126"/>
      <c r="AF1346" s="10"/>
      <c r="AG1346" s="124"/>
      <c r="AH1346" s="124"/>
      <c r="AI1346" s="124"/>
      <c r="AJ1346" s="124"/>
      <c r="AO1346" s="124"/>
      <c r="BR1346" s="124"/>
      <c r="BS1346" s="125"/>
      <c r="BT1346" s="125"/>
      <c r="BX1346" s="124"/>
      <c r="BY1346" s="125"/>
      <c r="BZ1346" s="125"/>
      <c r="CO1346" s="136"/>
      <c r="CP1346" s="137"/>
    </row>
    <row r="1347" spans="1:94" s="123" customFormat="1" x14ac:dyDescent="0.25">
      <c r="A1347" s="128"/>
      <c r="B1347" s="128"/>
      <c r="C1347" s="79"/>
      <c r="D1347" s="79"/>
      <c r="E1347" s="128"/>
      <c r="F1347" s="129"/>
      <c r="G1347" s="128"/>
      <c r="H1347" s="129"/>
      <c r="I1347" s="127"/>
      <c r="J1347" s="127"/>
      <c r="K1347" s="128"/>
      <c r="L1347" s="152"/>
      <c r="M1347" s="153"/>
      <c r="N1347" s="131"/>
      <c r="O1347" s="80"/>
      <c r="P1347" s="131"/>
      <c r="Q1347" s="130"/>
      <c r="R1347" s="130"/>
      <c r="S1347" s="130"/>
      <c r="T1347" s="130"/>
      <c r="U1347" s="130"/>
      <c r="V1347" s="131"/>
      <c r="W1347" s="127"/>
      <c r="X1347" s="127"/>
      <c r="Y1347" s="127"/>
      <c r="Z1347" s="127"/>
      <c r="AA1347" s="127"/>
      <c r="AB1347" s="127"/>
      <c r="AC1347" s="127"/>
      <c r="AD1347" s="127"/>
      <c r="AE1347" s="126"/>
      <c r="AF1347" s="10"/>
      <c r="AG1347" s="124"/>
      <c r="AH1347" s="124"/>
      <c r="AI1347" s="124"/>
      <c r="AJ1347" s="124"/>
      <c r="AO1347" s="124"/>
      <c r="BR1347" s="124"/>
      <c r="BS1347" s="125"/>
      <c r="BT1347" s="125"/>
      <c r="BX1347" s="124"/>
      <c r="BY1347" s="125"/>
      <c r="BZ1347" s="125"/>
      <c r="CO1347" s="136"/>
      <c r="CP1347" s="137"/>
    </row>
    <row r="1348" spans="1:94" s="123" customFormat="1" x14ac:dyDescent="0.25">
      <c r="A1348" s="128"/>
      <c r="B1348" s="128"/>
      <c r="C1348" s="79"/>
      <c r="D1348" s="79"/>
      <c r="E1348" s="128"/>
      <c r="F1348" s="129"/>
      <c r="G1348" s="128"/>
      <c r="H1348" s="129"/>
      <c r="I1348" s="127"/>
      <c r="J1348" s="127"/>
      <c r="K1348" s="128"/>
      <c r="L1348" s="152"/>
      <c r="M1348" s="153"/>
      <c r="N1348" s="131"/>
      <c r="O1348" s="80"/>
      <c r="P1348" s="131"/>
      <c r="Q1348" s="130"/>
      <c r="R1348" s="130"/>
      <c r="S1348" s="130"/>
      <c r="T1348" s="130"/>
      <c r="U1348" s="130"/>
      <c r="V1348" s="131"/>
      <c r="W1348" s="127"/>
      <c r="X1348" s="127"/>
      <c r="Y1348" s="127"/>
      <c r="Z1348" s="127"/>
      <c r="AA1348" s="127"/>
      <c r="AB1348" s="127"/>
      <c r="AC1348" s="127"/>
      <c r="AD1348" s="127"/>
      <c r="AE1348" s="126"/>
      <c r="AF1348" s="10"/>
      <c r="AG1348" s="124"/>
      <c r="AH1348" s="124"/>
      <c r="AI1348" s="124"/>
      <c r="AJ1348" s="124"/>
      <c r="AO1348" s="124"/>
      <c r="BR1348" s="124"/>
      <c r="BS1348" s="125"/>
      <c r="BT1348" s="125"/>
      <c r="BX1348" s="124"/>
      <c r="BY1348" s="125"/>
      <c r="BZ1348" s="125"/>
      <c r="CO1348" s="136"/>
      <c r="CP1348" s="137"/>
    </row>
    <row r="1349" spans="1:94" s="123" customFormat="1" x14ac:dyDescent="0.25">
      <c r="A1349" s="128"/>
      <c r="B1349" s="128"/>
      <c r="C1349" s="79"/>
      <c r="D1349" s="79"/>
      <c r="E1349" s="128"/>
      <c r="F1349" s="129"/>
      <c r="G1349" s="128"/>
      <c r="H1349" s="129"/>
      <c r="I1349" s="127"/>
      <c r="J1349" s="127"/>
      <c r="K1349" s="128"/>
      <c r="L1349" s="152"/>
      <c r="M1349" s="153"/>
      <c r="N1349" s="131"/>
      <c r="O1349" s="80"/>
      <c r="P1349" s="131"/>
      <c r="Q1349" s="130"/>
      <c r="R1349" s="130"/>
      <c r="S1349" s="130"/>
      <c r="T1349" s="130"/>
      <c r="U1349" s="130"/>
      <c r="V1349" s="131"/>
      <c r="W1349" s="127"/>
      <c r="X1349" s="127"/>
      <c r="Y1349" s="127"/>
      <c r="Z1349" s="127"/>
      <c r="AA1349" s="127"/>
      <c r="AB1349" s="127"/>
      <c r="AC1349" s="127"/>
      <c r="AD1349" s="127"/>
      <c r="AE1349" s="126"/>
      <c r="AF1349" s="10"/>
      <c r="AG1349" s="124"/>
      <c r="AH1349" s="124"/>
      <c r="AI1349" s="124"/>
      <c r="AJ1349" s="124"/>
      <c r="AO1349" s="124"/>
      <c r="BR1349" s="124"/>
      <c r="BS1349" s="125"/>
      <c r="BT1349" s="125"/>
      <c r="BX1349" s="124"/>
      <c r="BY1349" s="125"/>
      <c r="BZ1349" s="125"/>
      <c r="CO1349" s="136"/>
      <c r="CP1349" s="137"/>
    </row>
    <row r="1350" spans="1:94" s="123" customFormat="1" x14ac:dyDescent="0.25">
      <c r="A1350" s="128"/>
      <c r="B1350" s="128"/>
      <c r="C1350" s="79"/>
      <c r="D1350" s="79"/>
      <c r="E1350" s="128"/>
      <c r="F1350" s="129"/>
      <c r="G1350" s="128"/>
      <c r="H1350" s="129"/>
      <c r="I1350" s="127"/>
      <c r="J1350" s="127"/>
      <c r="K1350" s="128"/>
      <c r="L1350" s="152"/>
      <c r="M1350" s="153"/>
      <c r="N1350" s="131"/>
      <c r="O1350" s="80"/>
      <c r="P1350" s="131"/>
      <c r="Q1350" s="130"/>
      <c r="R1350" s="130"/>
      <c r="S1350" s="130"/>
      <c r="T1350" s="130"/>
      <c r="U1350" s="130"/>
      <c r="V1350" s="131"/>
      <c r="W1350" s="127"/>
      <c r="X1350" s="127"/>
      <c r="Y1350" s="127"/>
      <c r="Z1350" s="127"/>
      <c r="AA1350" s="127"/>
      <c r="AB1350" s="127"/>
      <c r="AC1350" s="127"/>
      <c r="AD1350" s="127"/>
      <c r="AE1350" s="126"/>
      <c r="AF1350" s="10"/>
      <c r="AG1350" s="124"/>
      <c r="AH1350" s="124"/>
      <c r="AI1350" s="124"/>
      <c r="AJ1350" s="124"/>
      <c r="AO1350" s="124"/>
      <c r="BR1350" s="124"/>
      <c r="BS1350" s="125"/>
      <c r="BT1350" s="125"/>
      <c r="BX1350" s="124"/>
      <c r="BY1350" s="125"/>
      <c r="BZ1350" s="125"/>
      <c r="CO1350" s="136"/>
      <c r="CP1350" s="137"/>
    </row>
    <row r="1351" spans="1:94" s="123" customFormat="1" x14ac:dyDescent="0.25">
      <c r="A1351" s="128"/>
      <c r="B1351" s="128"/>
      <c r="C1351" s="79"/>
      <c r="D1351" s="79"/>
      <c r="E1351" s="128"/>
      <c r="F1351" s="129"/>
      <c r="G1351" s="128"/>
      <c r="H1351" s="129"/>
      <c r="I1351" s="127"/>
      <c r="J1351" s="127"/>
      <c r="K1351" s="128"/>
      <c r="L1351" s="152"/>
      <c r="M1351" s="153"/>
      <c r="N1351" s="131"/>
      <c r="O1351" s="80"/>
      <c r="P1351" s="131"/>
      <c r="Q1351" s="130"/>
      <c r="R1351" s="130"/>
      <c r="S1351" s="130"/>
      <c r="T1351" s="130"/>
      <c r="U1351" s="130"/>
      <c r="V1351" s="131"/>
      <c r="W1351" s="127"/>
      <c r="X1351" s="127"/>
      <c r="Y1351" s="127"/>
      <c r="Z1351" s="127"/>
      <c r="AA1351" s="127"/>
      <c r="AB1351" s="127"/>
      <c r="AC1351" s="127"/>
      <c r="AD1351" s="127"/>
      <c r="AE1351" s="126"/>
      <c r="AF1351" s="10"/>
      <c r="AG1351" s="124"/>
      <c r="AH1351" s="124"/>
      <c r="AI1351" s="124"/>
      <c r="AJ1351" s="124"/>
      <c r="AO1351" s="124"/>
      <c r="BR1351" s="124"/>
      <c r="BS1351" s="125"/>
      <c r="BT1351" s="125"/>
      <c r="BX1351" s="124"/>
      <c r="BY1351" s="125"/>
      <c r="BZ1351" s="125"/>
      <c r="CO1351" s="136"/>
      <c r="CP1351" s="137"/>
    </row>
    <row r="1352" spans="1:94" s="123" customFormat="1" x14ac:dyDescent="0.25">
      <c r="A1352" s="128"/>
      <c r="B1352" s="128"/>
      <c r="C1352" s="79"/>
      <c r="D1352" s="79"/>
      <c r="E1352" s="128"/>
      <c r="F1352" s="129"/>
      <c r="G1352" s="128"/>
      <c r="H1352" s="129"/>
      <c r="I1352" s="127"/>
      <c r="J1352" s="127"/>
      <c r="K1352" s="128"/>
      <c r="L1352" s="152"/>
      <c r="M1352" s="153"/>
      <c r="N1352" s="131"/>
      <c r="O1352" s="80"/>
      <c r="P1352" s="131"/>
      <c r="Q1352" s="130"/>
      <c r="R1352" s="130"/>
      <c r="S1352" s="130"/>
      <c r="T1352" s="130"/>
      <c r="U1352" s="130"/>
      <c r="V1352" s="131"/>
      <c r="W1352" s="127"/>
      <c r="X1352" s="127"/>
      <c r="Y1352" s="127"/>
      <c r="Z1352" s="127"/>
      <c r="AA1352" s="127"/>
      <c r="AB1352" s="127"/>
      <c r="AC1352" s="127"/>
      <c r="AD1352" s="127"/>
      <c r="AE1352" s="126"/>
      <c r="AF1352" s="10"/>
      <c r="AG1352" s="124"/>
      <c r="AH1352" s="124"/>
      <c r="AI1352" s="124"/>
      <c r="AJ1352" s="124"/>
      <c r="AO1352" s="124"/>
      <c r="BR1352" s="124"/>
      <c r="BS1352" s="125"/>
      <c r="BT1352" s="125"/>
      <c r="BX1352" s="124"/>
      <c r="BY1352" s="125"/>
      <c r="BZ1352" s="125"/>
      <c r="CO1352" s="136"/>
      <c r="CP1352" s="137"/>
    </row>
    <row r="1353" spans="1:94" s="123" customFormat="1" x14ac:dyDescent="0.25">
      <c r="A1353" s="128"/>
      <c r="B1353" s="128"/>
      <c r="C1353" s="79"/>
      <c r="D1353" s="79"/>
      <c r="E1353" s="128"/>
      <c r="F1353" s="129"/>
      <c r="G1353" s="128"/>
      <c r="H1353" s="129"/>
      <c r="I1353" s="127"/>
      <c r="J1353" s="127"/>
      <c r="K1353" s="128"/>
      <c r="L1353" s="152"/>
      <c r="M1353" s="153"/>
      <c r="N1353" s="131"/>
      <c r="O1353" s="80"/>
      <c r="P1353" s="131"/>
      <c r="Q1353" s="130"/>
      <c r="R1353" s="130"/>
      <c r="S1353" s="130"/>
      <c r="T1353" s="130"/>
      <c r="U1353" s="130"/>
      <c r="V1353" s="131"/>
      <c r="W1353" s="127"/>
      <c r="X1353" s="127"/>
      <c r="Y1353" s="127"/>
      <c r="Z1353" s="127"/>
      <c r="AA1353" s="127"/>
      <c r="AB1353" s="127"/>
      <c r="AC1353" s="127"/>
      <c r="AD1353" s="127"/>
      <c r="AE1353" s="126"/>
      <c r="AF1353" s="10"/>
      <c r="AG1353" s="124"/>
      <c r="AH1353" s="124"/>
      <c r="AI1353" s="124"/>
      <c r="AJ1353" s="124"/>
      <c r="AO1353" s="124"/>
      <c r="BR1353" s="124"/>
      <c r="BS1353" s="125"/>
      <c r="BT1353" s="125"/>
      <c r="BX1353" s="124"/>
      <c r="BY1353" s="125"/>
      <c r="BZ1353" s="125"/>
      <c r="CO1353" s="136"/>
      <c r="CP1353" s="137"/>
    </row>
    <row r="1354" spans="1:94" s="123" customFormat="1" x14ac:dyDescent="0.25">
      <c r="A1354" s="128"/>
      <c r="B1354" s="128"/>
      <c r="C1354" s="79"/>
      <c r="D1354" s="79"/>
      <c r="E1354" s="128"/>
      <c r="F1354" s="129"/>
      <c r="G1354" s="128"/>
      <c r="H1354" s="129"/>
      <c r="I1354" s="127"/>
      <c r="J1354" s="127"/>
      <c r="K1354" s="128"/>
      <c r="L1354" s="152"/>
      <c r="M1354" s="153"/>
      <c r="N1354" s="131"/>
      <c r="O1354" s="80"/>
      <c r="P1354" s="131"/>
      <c r="Q1354" s="130"/>
      <c r="R1354" s="130"/>
      <c r="S1354" s="130"/>
      <c r="T1354" s="130"/>
      <c r="U1354" s="130"/>
      <c r="V1354" s="131"/>
      <c r="W1354" s="127"/>
      <c r="X1354" s="127"/>
      <c r="Y1354" s="127"/>
      <c r="Z1354" s="127"/>
      <c r="AA1354" s="127"/>
      <c r="AB1354" s="127"/>
      <c r="AC1354" s="127"/>
      <c r="AD1354" s="127"/>
      <c r="AE1354" s="126"/>
      <c r="AF1354" s="10"/>
      <c r="AG1354" s="124"/>
      <c r="AH1354" s="124"/>
      <c r="AI1354" s="124"/>
      <c r="AJ1354" s="124"/>
      <c r="AO1354" s="124"/>
      <c r="BR1354" s="124"/>
      <c r="BS1354" s="125"/>
      <c r="BT1354" s="125"/>
      <c r="BX1354" s="124"/>
      <c r="BY1354" s="125"/>
      <c r="BZ1354" s="125"/>
      <c r="CO1354" s="136"/>
      <c r="CP1354" s="137"/>
    </row>
    <row r="1355" spans="1:94" s="123" customFormat="1" x14ac:dyDescent="0.25">
      <c r="A1355" s="128"/>
      <c r="B1355" s="128"/>
      <c r="C1355" s="79"/>
      <c r="D1355" s="79"/>
      <c r="E1355" s="128"/>
      <c r="F1355" s="129"/>
      <c r="G1355" s="128"/>
      <c r="H1355" s="129"/>
      <c r="I1355" s="127"/>
      <c r="J1355" s="127"/>
      <c r="K1355" s="128"/>
      <c r="L1355" s="152"/>
      <c r="M1355" s="153"/>
      <c r="N1355" s="131"/>
      <c r="O1355" s="80"/>
      <c r="P1355" s="131"/>
      <c r="Q1355" s="130"/>
      <c r="R1355" s="130"/>
      <c r="S1355" s="130"/>
      <c r="T1355" s="130"/>
      <c r="U1355" s="130"/>
      <c r="V1355" s="131"/>
      <c r="W1355" s="127"/>
      <c r="X1355" s="127"/>
      <c r="Y1355" s="127"/>
      <c r="Z1355" s="127"/>
      <c r="AA1355" s="127"/>
      <c r="AB1355" s="127"/>
      <c r="AC1355" s="127"/>
      <c r="AD1355" s="127"/>
      <c r="AE1355" s="126"/>
      <c r="AF1355" s="10"/>
      <c r="AG1355" s="124"/>
      <c r="AH1355" s="124"/>
      <c r="AI1355" s="124"/>
      <c r="AJ1355" s="124"/>
      <c r="AO1355" s="124"/>
      <c r="BR1355" s="124"/>
      <c r="BS1355" s="125"/>
      <c r="BT1355" s="125"/>
      <c r="BX1355" s="124"/>
      <c r="BY1355" s="125"/>
      <c r="BZ1355" s="125"/>
      <c r="CO1355" s="136"/>
      <c r="CP1355" s="137"/>
    </row>
    <row r="1356" spans="1:94" s="123" customFormat="1" x14ac:dyDescent="0.25">
      <c r="A1356" s="128"/>
      <c r="B1356" s="128"/>
      <c r="C1356" s="79"/>
      <c r="D1356" s="79"/>
      <c r="E1356" s="128"/>
      <c r="F1356" s="129"/>
      <c r="G1356" s="128"/>
      <c r="H1356" s="129"/>
      <c r="I1356" s="127"/>
      <c r="J1356" s="127"/>
      <c r="K1356" s="128"/>
      <c r="L1356" s="152"/>
      <c r="M1356" s="153"/>
      <c r="N1356" s="131"/>
      <c r="O1356" s="80"/>
      <c r="P1356" s="131"/>
      <c r="Q1356" s="130"/>
      <c r="R1356" s="130"/>
      <c r="S1356" s="130"/>
      <c r="T1356" s="130"/>
      <c r="U1356" s="130"/>
      <c r="V1356" s="131"/>
      <c r="W1356" s="127"/>
      <c r="X1356" s="127"/>
      <c r="Y1356" s="127"/>
      <c r="Z1356" s="127"/>
      <c r="AA1356" s="127"/>
      <c r="AB1356" s="127"/>
      <c r="AC1356" s="127"/>
      <c r="AD1356" s="127"/>
      <c r="AE1356" s="126"/>
      <c r="AF1356" s="10"/>
      <c r="AG1356" s="124"/>
      <c r="AH1356" s="124"/>
      <c r="AI1356" s="124"/>
      <c r="AJ1356" s="124"/>
      <c r="AO1356" s="124"/>
      <c r="BR1356" s="124"/>
      <c r="BS1356" s="125"/>
      <c r="BT1356" s="125"/>
      <c r="BX1356" s="124"/>
      <c r="BY1356" s="125"/>
      <c r="BZ1356" s="125"/>
      <c r="CO1356" s="136"/>
      <c r="CP1356" s="137"/>
    </row>
    <row r="1357" spans="1:94" s="123" customFormat="1" x14ac:dyDescent="0.25">
      <c r="A1357" s="128"/>
      <c r="B1357" s="128"/>
      <c r="C1357" s="79"/>
      <c r="D1357" s="79"/>
      <c r="E1357" s="128"/>
      <c r="F1357" s="129"/>
      <c r="G1357" s="128"/>
      <c r="H1357" s="129"/>
      <c r="I1357" s="127"/>
      <c r="J1357" s="127"/>
      <c r="K1357" s="128"/>
      <c r="L1357" s="152"/>
      <c r="M1357" s="153"/>
      <c r="N1357" s="131"/>
      <c r="O1357" s="80"/>
      <c r="P1357" s="131"/>
      <c r="Q1357" s="130"/>
      <c r="R1357" s="130"/>
      <c r="S1357" s="130"/>
      <c r="T1357" s="130"/>
      <c r="U1357" s="130"/>
      <c r="V1357" s="131"/>
      <c r="W1357" s="127"/>
      <c r="X1357" s="127"/>
      <c r="Y1357" s="127"/>
      <c r="Z1357" s="127"/>
      <c r="AA1357" s="127"/>
      <c r="AB1357" s="127"/>
      <c r="AC1357" s="127"/>
      <c r="AD1357" s="127"/>
      <c r="AE1357" s="126"/>
      <c r="AF1357" s="10"/>
      <c r="AG1357" s="124"/>
      <c r="AH1357" s="124"/>
      <c r="AI1357" s="124"/>
      <c r="AJ1357" s="124"/>
      <c r="AO1357" s="124"/>
      <c r="BR1357" s="124"/>
      <c r="BS1357" s="125"/>
      <c r="BT1357" s="125"/>
      <c r="BX1357" s="124"/>
      <c r="BY1357" s="125"/>
      <c r="BZ1357" s="125"/>
      <c r="CO1357" s="136"/>
      <c r="CP1357" s="137"/>
    </row>
    <row r="1358" spans="1:94" s="123" customFormat="1" x14ac:dyDescent="0.25">
      <c r="A1358" s="128"/>
      <c r="B1358" s="128"/>
      <c r="C1358" s="79"/>
      <c r="D1358" s="79"/>
      <c r="E1358" s="128"/>
      <c r="F1358" s="129"/>
      <c r="G1358" s="128"/>
      <c r="H1358" s="129"/>
      <c r="I1358" s="127"/>
      <c r="J1358" s="127"/>
      <c r="K1358" s="128"/>
      <c r="L1358" s="152"/>
      <c r="M1358" s="153"/>
      <c r="N1358" s="131"/>
      <c r="O1358" s="80"/>
      <c r="P1358" s="131"/>
      <c r="Q1358" s="130"/>
      <c r="R1358" s="130"/>
      <c r="S1358" s="130"/>
      <c r="T1358" s="130"/>
      <c r="U1358" s="130"/>
      <c r="V1358" s="131"/>
      <c r="W1358" s="127"/>
      <c r="X1358" s="127"/>
      <c r="Y1358" s="127"/>
      <c r="Z1358" s="127"/>
      <c r="AA1358" s="127"/>
      <c r="AB1358" s="127"/>
      <c r="AC1358" s="127"/>
      <c r="AD1358" s="127"/>
      <c r="AE1358" s="126"/>
      <c r="AF1358" s="10"/>
      <c r="AG1358" s="124"/>
      <c r="AH1358" s="124"/>
      <c r="AI1358" s="124"/>
      <c r="AJ1358" s="124"/>
      <c r="AO1358" s="124"/>
      <c r="BR1358" s="124"/>
      <c r="BS1358" s="125"/>
      <c r="BT1358" s="125"/>
      <c r="BX1358" s="124"/>
      <c r="BY1358" s="125"/>
      <c r="BZ1358" s="125"/>
      <c r="CO1358" s="136"/>
      <c r="CP1358" s="137"/>
    </row>
    <row r="1359" spans="1:94" s="123" customFormat="1" x14ac:dyDescent="0.25">
      <c r="A1359" s="128"/>
      <c r="B1359" s="128"/>
      <c r="C1359" s="79"/>
      <c r="D1359" s="79"/>
      <c r="E1359" s="128"/>
      <c r="F1359" s="129"/>
      <c r="G1359" s="128"/>
      <c r="H1359" s="129"/>
      <c r="I1359" s="127"/>
      <c r="J1359" s="127"/>
      <c r="K1359" s="128"/>
      <c r="L1359" s="152"/>
      <c r="M1359" s="153"/>
      <c r="N1359" s="131"/>
      <c r="O1359" s="80"/>
      <c r="P1359" s="131"/>
      <c r="Q1359" s="130"/>
      <c r="R1359" s="130"/>
      <c r="S1359" s="130"/>
      <c r="T1359" s="130"/>
      <c r="U1359" s="130"/>
      <c r="V1359" s="131"/>
      <c r="W1359" s="127"/>
      <c r="X1359" s="127"/>
      <c r="Y1359" s="127"/>
      <c r="Z1359" s="127"/>
      <c r="AA1359" s="127"/>
      <c r="AB1359" s="127"/>
      <c r="AC1359" s="127"/>
      <c r="AD1359" s="127"/>
      <c r="AE1359" s="126"/>
      <c r="AF1359" s="10"/>
      <c r="AG1359" s="124"/>
      <c r="AH1359" s="124"/>
      <c r="AI1359" s="124"/>
      <c r="AJ1359" s="124"/>
      <c r="AO1359" s="124"/>
      <c r="BR1359" s="124"/>
      <c r="BS1359" s="125"/>
      <c r="BT1359" s="125"/>
      <c r="BX1359" s="124"/>
      <c r="BY1359" s="125"/>
      <c r="BZ1359" s="125"/>
      <c r="CO1359" s="136"/>
      <c r="CP1359" s="137"/>
    </row>
    <row r="1360" spans="1:94" s="123" customFormat="1" x14ac:dyDescent="0.25">
      <c r="A1360" s="128"/>
      <c r="B1360" s="128"/>
      <c r="C1360" s="79"/>
      <c r="D1360" s="79"/>
      <c r="E1360" s="128"/>
      <c r="F1360" s="129"/>
      <c r="G1360" s="128"/>
      <c r="H1360" s="129"/>
      <c r="I1360" s="127"/>
      <c r="J1360" s="127"/>
      <c r="K1360" s="128"/>
      <c r="L1360" s="152"/>
      <c r="M1360" s="153"/>
      <c r="N1360" s="131"/>
      <c r="O1360" s="80"/>
      <c r="P1360" s="131"/>
      <c r="Q1360" s="130"/>
      <c r="R1360" s="130"/>
      <c r="S1360" s="130"/>
      <c r="T1360" s="130"/>
      <c r="U1360" s="130"/>
      <c r="V1360" s="131"/>
      <c r="W1360" s="127"/>
      <c r="X1360" s="127"/>
      <c r="Y1360" s="127"/>
      <c r="Z1360" s="127"/>
      <c r="AA1360" s="127"/>
      <c r="AB1360" s="127"/>
      <c r="AC1360" s="127"/>
      <c r="AD1360" s="127"/>
      <c r="AE1360" s="126"/>
      <c r="AF1360" s="10"/>
      <c r="AG1360" s="124"/>
      <c r="AH1360" s="124"/>
      <c r="AI1360" s="124"/>
      <c r="AJ1360" s="124"/>
      <c r="AO1360" s="124"/>
      <c r="BR1360" s="124"/>
      <c r="BS1360" s="125"/>
      <c r="BT1360" s="125"/>
      <c r="BX1360" s="124"/>
      <c r="BY1360" s="125"/>
      <c r="BZ1360" s="125"/>
      <c r="CO1360" s="136"/>
      <c r="CP1360" s="137"/>
    </row>
    <row r="1361" spans="1:94" s="123" customFormat="1" x14ac:dyDescent="0.25">
      <c r="A1361" s="128"/>
      <c r="B1361" s="128"/>
      <c r="C1361" s="79"/>
      <c r="D1361" s="79"/>
      <c r="E1361" s="128"/>
      <c r="F1361" s="129"/>
      <c r="G1361" s="128"/>
      <c r="H1361" s="129"/>
      <c r="I1361" s="127"/>
      <c r="J1361" s="127"/>
      <c r="K1361" s="128"/>
      <c r="L1361" s="152"/>
      <c r="M1361" s="153"/>
      <c r="N1361" s="131"/>
      <c r="O1361" s="80"/>
      <c r="P1361" s="131"/>
      <c r="Q1361" s="130"/>
      <c r="R1361" s="130"/>
      <c r="S1361" s="130"/>
      <c r="T1361" s="130"/>
      <c r="U1361" s="130"/>
      <c r="V1361" s="131"/>
      <c r="W1361" s="127"/>
      <c r="X1361" s="127"/>
      <c r="Y1361" s="127"/>
      <c r="Z1361" s="127"/>
      <c r="AA1361" s="127"/>
      <c r="AB1361" s="127"/>
      <c r="AC1361" s="127"/>
      <c r="AD1361" s="127"/>
      <c r="AE1361" s="126"/>
      <c r="AF1361" s="10"/>
      <c r="AG1361" s="124"/>
      <c r="AH1361" s="124"/>
      <c r="AI1361" s="124"/>
      <c r="AJ1361" s="124"/>
      <c r="AO1361" s="124"/>
      <c r="BR1361" s="124"/>
      <c r="BS1361" s="125"/>
      <c r="BT1361" s="125"/>
      <c r="BX1361" s="124"/>
      <c r="BY1361" s="125"/>
      <c r="BZ1361" s="125"/>
      <c r="CO1361" s="136"/>
      <c r="CP1361" s="137"/>
    </row>
    <row r="1362" spans="1:94" s="123" customFormat="1" x14ac:dyDescent="0.25">
      <c r="A1362" s="128"/>
      <c r="B1362" s="128"/>
      <c r="C1362" s="79"/>
      <c r="D1362" s="79"/>
      <c r="E1362" s="128"/>
      <c r="F1362" s="129"/>
      <c r="G1362" s="128"/>
      <c r="H1362" s="129"/>
      <c r="I1362" s="127"/>
      <c r="J1362" s="127"/>
      <c r="K1362" s="128"/>
      <c r="L1362" s="152"/>
      <c r="M1362" s="153"/>
      <c r="N1362" s="131"/>
      <c r="O1362" s="80"/>
      <c r="P1362" s="131"/>
      <c r="Q1362" s="130"/>
      <c r="R1362" s="130"/>
      <c r="S1362" s="130"/>
      <c r="T1362" s="130"/>
      <c r="U1362" s="130"/>
      <c r="V1362" s="131"/>
      <c r="W1362" s="127"/>
      <c r="X1362" s="127"/>
      <c r="Y1362" s="127"/>
      <c r="Z1362" s="127"/>
      <c r="AA1362" s="127"/>
      <c r="AB1362" s="127"/>
      <c r="AC1362" s="127"/>
      <c r="AD1362" s="127"/>
      <c r="AE1362" s="126"/>
      <c r="AF1362" s="10"/>
      <c r="AG1362" s="124"/>
      <c r="AH1362" s="124"/>
      <c r="AI1362" s="124"/>
      <c r="AJ1362" s="124"/>
      <c r="AO1362" s="124"/>
      <c r="BR1362" s="124"/>
      <c r="BS1362" s="125"/>
      <c r="BT1362" s="125"/>
      <c r="BX1362" s="124"/>
      <c r="BY1362" s="125"/>
      <c r="BZ1362" s="125"/>
      <c r="CO1362" s="136"/>
      <c r="CP1362" s="137"/>
    </row>
    <row r="1363" spans="1:94" s="123" customFormat="1" x14ac:dyDescent="0.25">
      <c r="A1363" s="128"/>
      <c r="B1363" s="128"/>
      <c r="C1363" s="79"/>
      <c r="D1363" s="79"/>
      <c r="E1363" s="128"/>
      <c r="F1363" s="129"/>
      <c r="G1363" s="128"/>
      <c r="H1363" s="129"/>
      <c r="I1363" s="127"/>
      <c r="J1363" s="127"/>
      <c r="K1363" s="128"/>
      <c r="L1363" s="152"/>
      <c r="M1363" s="153"/>
      <c r="N1363" s="131"/>
      <c r="O1363" s="80"/>
      <c r="P1363" s="131"/>
      <c r="Q1363" s="130"/>
      <c r="R1363" s="130"/>
      <c r="S1363" s="130"/>
      <c r="T1363" s="130"/>
      <c r="U1363" s="130"/>
      <c r="V1363" s="131"/>
      <c r="W1363" s="127"/>
      <c r="X1363" s="127"/>
      <c r="Y1363" s="127"/>
      <c r="Z1363" s="127"/>
      <c r="AA1363" s="127"/>
      <c r="AB1363" s="127"/>
      <c r="AC1363" s="127"/>
      <c r="AD1363" s="127"/>
      <c r="AE1363" s="126"/>
      <c r="AF1363" s="10"/>
      <c r="AG1363" s="124"/>
      <c r="AH1363" s="124"/>
      <c r="AI1363" s="124"/>
      <c r="AJ1363" s="124"/>
      <c r="AO1363" s="124"/>
      <c r="BR1363" s="124"/>
      <c r="BS1363" s="125"/>
      <c r="BT1363" s="125"/>
      <c r="BX1363" s="124"/>
      <c r="BY1363" s="125"/>
      <c r="BZ1363" s="125"/>
      <c r="CO1363" s="136"/>
      <c r="CP1363" s="137"/>
    </row>
    <row r="1364" spans="1:94" s="123" customFormat="1" x14ac:dyDescent="0.25">
      <c r="A1364" s="128"/>
      <c r="B1364" s="128"/>
      <c r="C1364" s="79"/>
      <c r="D1364" s="79"/>
      <c r="E1364" s="128"/>
      <c r="F1364" s="129"/>
      <c r="G1364" s="128"/>
      <c r="H1364" s="129"/>
      <c r="I1364" s="127"/>
      <c r="J1364" s="127"/>
      <c r="K1364" s="128"/>
      <c r="L1364" s="152"/>
      <c r="M1364" s="153"/>
      <c r="N1364" s="131"/>
      <c r="O1364" s="80"/>
      <c r="P1364" s="131"/>
      <c r="Q1364" s="130"/>
      <c r="R1364" s="130"/>
      <c r="S1364" s="130"/>
      <c r="T1364" s="130"/>
      <c r="U1364" s="130"/>
      <c r="V1364" s="131"/>
      <c r="W1364" s="127"/>
      <c r="X1364" s="127"/>
      <c r="Y1364" s="127"/>
      <c r="Z1364" s="127"/>
      <c r="AA1364" s="127"/>
      <c r="AB1364" s="127"/>
      <c r="AC1364" s="127"/>
      <c r="AD1364" s="127"/>
      <c r="AE1364" s="126"/>
      <c r="AF1364" s="10"/>
      <c r="AG1364" s="124"/>
      <c r="AH1364" s="124"/>
      <c r="AI1364" s="124"/>
      <c r="AJ1364" s="124"/>
      <c r="AO1364" s="124"/>
      <c r="BR1364" s="124"/>
      <c r="BS1364" s="125"/>
      <c r="BT1364" s="125"/>
      <c r="BX1364" s="124"/>
      <c r="BY1364" s="125"/>
      <c r="BZ1364" s="125"/>
      <c r="CO1364" s="136"/>
      <c r="CP1364" s="137"/>
    </row>
    <row r="1365" spans="1:94" s="123" customFormat="1" x14ac:dyDescent="0.25">
      <c r="A1365" s="128"/>
      <c r="B1365" s="128"/>
      <c r="C1365" s="79"/>
      <c r="D1365" s="79"/>
      <c r="E1365" s="128"/>
      <c r="F1365" s="129"/>
      <c r="G1365" s="128"/>
      <c r="H1365" s="129"/>
      <c r="I1365" s="127"/>
      <c r="J1365" s="127"/>
      <c r="K1365" s="128"/>
      <c r="L1365" s="152"/>
      <c r="M1365" s="153"/>
      <c r="N1365" s="131"/>
      <c r="O1365" s="80"/>
      <c r="P1365" s="131"/>
      <c r="Q1365" s="130"/>
      <c r="R1365" s="130"/>
      <c r="S1365" s="130"/>
      <c r="T1365" s="130"/>
      <c r="U1365" s="130"/>
      <c r="V1365" s="131"/>
      <c r="W1365" s="127"/>
      <c r="X1365" s="127"/>
      <c r="Y1365" s="127"/>
      <c r="Z1365" s="127"/>
      <c r="AA1365" s="127"/>
      <c r="AB1365" s="127"/>
      <c r="AC1365" s="127"/>
      <c r="AD1365" s="127"/>
      <c r="AE1365" s="126"/>
      <c r="AF1365" s="10"/>
      <c r="AG1365" s="124"/>
      <c r="AH1365" s="124"/>
      <c r="AI1365" s="124"/>
      <c r="AJ1365" s="124"/>
      <c r="AO1365" s="124"/>
      <c r="BR1365" s="124"/>
      <c r="BS1365" s="125"/>
      <c r="BT1365" s="125"/>
      <c r="BX1365" s="124"/>
      <c r="BY1365" s="125"/>
      <c r="BZ1365" s="125"/>
      <c r="CO1365" s="136"/>
      <c r="CP1365" s="137"/>
    </row>
    <row r="1366" spans="1:94" s="123" customFormat="1" x14ac:dyDescent="0.25">
      <c r="A1366" s="128"/>
      <c r="B1366" s="128"/>
      <c r="C1366" s="79"/>
      <c r="D1366" s="79"/>
      <c r="E1366" s="128"/>
      <c r="F1366" s="129"/>
      <c r="G1366" s="128"/>
      <c r="H1366" s="129"/>
      <c r="I1366" s="127"/>
      <c r="J1366" s="127"/>
      <c r="K1366" s="128"/>
      <c r="L1366" s="152"/>
      <c r="M1366" s="153"/>
      <c r="N1366" s="131"/>
      <c r="O1366" s="80"/>
      <c r="P1366" s="131"/>
      <c r="Q1366" s="130"/>
      <c r="R1366" s="130"/>
      <c r="S1366" s="130"/>
      <c r="T1366" s="130"/>
      <c r="U1366" s="130"/>
      <c r="V1366" s="131"/>
      <c r="W1366" s="127"/>
      <c r="X1366" s="127"/>
      <c r="Y1366" s="127"/>
      <c r="Z1366" s="127"/>
      <c r="AA1366" s="127"/>
      <c r="AB1366" s="127"/>
      <c r="AC1366" s="127"/>
      <c r="AD1366" s="127"/>
      <c r="AE1366" s="126"/>
      <c r="AF1366" s="10"/>
      <c r="AG1366" s="124"/>
      <c r="AH1366" s="124"/>
      <c r="AI1366" s="124"/>
      <c r="AJ1366" s="124"/>
      <c r="AO1366" s="124"/>
      <c r="BR1366" s="124"/>
      <c r="BS1366" s="125"/>
      <c r="BT1366" s="125"/>
      <c r="BX1366" s="124"/>
      <c r="BY1366" s="125"/>
      <c r="BZ1366" s="125"/>
      <c r="CO1366" s="136"/>
      <c r="CP1366" s="137"/>
    </row>
    <row r="1367" spans="1:94" s="123" customFormat="1" x14ac:dyDescent="0.25">
      <c r="A1367" s="128"/>
      <c r="B1367" s="128"/>
      <c r="C1367" s="79"/>
      <c r="D1367" s="79"/>
      <c r="E1367" s="128"/>
      <c r="F1367" s="129"/>
      <c r="G1367" s="128"/>
      <c r="H1367" s="129"/>
      <c r="I1367" s="127"/>
      <c r="J1367" s="127"/>
      <c r="K1367" s="128"/>
      <c r="L1367" s="152"/>
      <c r="M1367" s="153"/>
      <c r="N1367" s="131"/>
      <c r="O1367" s="80"/>
      <c r="P1367" s="131"/>
      <c r="Q1367" s="130"/>
      <c r="R1367" s="130"/>
      <c r="S1367" s="130"/>
      <c r="T1367" s="130"/>
      <c r="U1367" s="130"/>
      <c r="V1367" s="131"/>
      <c r="W1367" s="127"/>
      <c r="X1367" s="127"/>
      <c r="Y1367" s="127"/>
      <c r="Z1367" s="127"/>
      <c r="AA1367" s="127"/>
      <c r="AB1367" s="127"/>
      <c r="AC1367" s="127"/>
      <c r="AD1367" s="127"/>
      <c r="AE1367" s="126"/>
      <c r="AF1367" s="10"/>
      <c r="AG1367" s="124"/>
      <c r="AH1367" s="124"/>
      <c r="AI1367" s="124"/>
      <c r="AJ1367" s="124"/>
      <c r="AO1367" s="124"/>
      <c r="BR1367" s="124"/>
      <c r="BS1367" s="125"/>
      <c r="BT1367" s="125"/>
      <c r="BX1367" s="124"/>
      <c r="BY1367" s="125"/>
      <c r="BZ1367" s="125"/>
      <c r="CO1367" s="136"/>
      <c r="CP1367" s="137"/>
    </row>
    <row r="1368" spans="1:94" s="123" customFormat="1" x14ac:dyDescent="0.25">
      <c r="A1368" s="128"/>
      <c r="B1368" s="128"/>
      <c r="C1368" s="79"/>
      <c r="D1368" s="79"/>
      <c r="E1368" s="128"/>
      <c r="F1368" s="129"/>
      <c r="G1368" s="128"/>
      <c r="H1368" s="129"/>
      <c r="I1368" s="127"/>
      <c r="J1368" s="127"/>
      <c r="K1368" s="128"/>
      <c r="L1368" s="152"/>
      <c r="M1368" s="153"/>
      <c r="N1368" s="131"/>
      <c r="O1368" s="80"/>
      <c r="P1368" s="131"/>
      <c r="Q1368" s="130"/>
      <c r="R1368" s="130"/>
      <c r="S1368" s="130"/>
      <c r="T1368" s="130"/>
      <c r="U1368" s="130"/>
      <c r="V1368" s="131"/>
      <c r="W1368" s="127"/>
      <c r="X1368" s="127"/>
      <c r="Y1368" s="127"/>
      <c r="Z1368" s="127"/>
      <c r="AA1368" s="127"/>
      <c r="AB1368" s="127"/>
      <c r="AC1368" s="127"/>
      <c r="AD1368" s="127"/>
      <c r="AE1368" s="126"/>
      <c r="AF1368" s="10"/>
      <c r="AG1368" s="124"/>
      <c r="AH1368" s="124"/>
      <c r="AI1368" s="124"/>
      <c r="AJ1368" s="124"/>
      <c r="AO1368" s="124"/>
      <c r="BR1368" s="124"/>
      <c r="BS1368" s="125"/>
      <c r="BT1368" s="125"/>
      <c r="BX1368" s="124"/>
      <c r="BY1368" s="125"/>
      <c r="BZ1368" s="125"/>
      <c r="CO1368" s="136"/>
      <c r="CP1368" s="137"/>
    </row>
    <row r="1369" spans="1:94" s="123" customFormat="1" x14ac:dyDescent="0.25">
      <c r="A1369" s="128"/>
      <c r="B1369" s="128"/>
      <c r="C1369" s="79"/>
      <c r="D1369" s="79"/>
      <c r="E1369" s="128"/>
      <c r="F1369" s="129"/>
      <c r="G1369" s="128"/>
      <c r="H1369" s="129"/>
      <c r="I1369" s="127"/>
      <c r="J1369" s="127"/>
      <c r="K1369" s="128"/>
      <c r="L1369" s="152"/>
      <c r="M1369" s="153"/>
      <c r="N1369" s="131"/>
      <c r="O1369" s="80"/>
      <c r="P1369" s="131"/>
      <c r="Q1369" s="130"/>
      <c r="R1369" s="130"/>
      <c r="S1369" s="130"/>
      <c r="T1369" s="130"/>
      <c r="U1369" s="130"/>
      <c r="V1369" s="131"/>
      <c r="W1369" s="127"/>
      <c r="X1369" s="127"/>
      <c r="Y1369" s="127"/>
      <c r="Z1369" s="127"/>
      <c r="AA1369" s="127"/>
      <c r="AB1369" s="127"/>
      <c r="AC1369" s="127"/>
      <c r="AD1369" s="127"/>
      <c r="AE1369" s="126"/>
      <c r="AF1369" s="10"/>
      <c r="AG1369" s="124"/>
      <c r="AH1369" s="124"/>
      <c r="AI1369" s="124"/>
      <c r="AJ1369" s="124"/>
      <c r="AO1369" s="124"/>
      <c r="BR1369" s="124"/>
      <c r="BS1369" s="125"/>
      <c r="BT1369" s="125"/>
      <c r="BX1369" s="124"/>
      <c r="BY1369" s="125"/>
      <c r="BZ1369" s="125"/>
      <c r="CO1369" s="136"/>
      <c r="CP1369" s="137"/>
    </row>
    <row r="1370" spans="1:94" s="123" customFormat="1" x14ac:dyDescent="0.25">
      <c r="A1370" s="128"/>
      <c r="B1370" s="128"/>
      <c r="C1370" s="79"/>
      <c r="D1370" s="79"/>
      <c r="E1370" s="128"/>
      <c r="F1370" s="129"/>
      <c r="G1370" s="128"/>
      <c r="H1370" s="129"/>
      <c r="I1370" s="127"/>
      <c r="J1370" s="127"/>
      <c r="K1370" s="128"/>
      <c r="L1370" s="152"/>
      <c r="M1370" s="153"/>
      <c r="N1370" s="131"/>
      <c r="O1370" s="80"/>
      <c r="P1370" s="131"/>
      <c r="Q1370" s="130"/>
      <c r="R1370" s="130"/>
      <c r="S1370" s="130"/>
      <c r="T1370" s="130"/>
      <c r="U1370" s="130"/>
      <c r="V1370" s="131"/>
      <c r="W1370" s="127"/>
      <c r="X1370" s="127"/>
      <c r="Y1370" s="127"/>
      <c r="Z1370" s="127"/>
      <c r="AA1370" s="127"/>
      <c r="AB1370" s="127"/>
      <c r="AC1370" s="127"/>
      <c r="AD1370" s="127"/>
      <c r="AE1370" s="126"/>
      <c r="AF1370" s="10"/>
      <c r="AG1370" s="124"/>
      <c r="AH1370" s="124"/>
      <c r="AI1370" s="124"/>
      <c r="AJ1370" s="124"/>
      <c r="AO1370" s="124"/>
      <c r="BR1370" s="124"/>
      <c r="BS1370" s="125"/>
      <c r="BT1370" s="125"/>
      <c r="BX1370" s="124"/>
      <c r="BY1370" s="125"/>
      <c r="BZ1370" s="125"/>
      <c r="CO1370" s="136"/>
      <c r="CP1370" s="137"/>
    </row>
    <row r="1371" spans="1:94" s="123" customFormat="1" x14ac:dyDescent="0.25">
      <c r="A1371" s="128"/>
      <c r="B1371" s="128"/>
      <c r="C1371" s="79"/>
      <c r="D1371" s="79"/>
      <c r="E1371" s="128"/>
      <c r="F1371" s="129"/>
      <c r="G1371" s="128"/>
      <c r="H1371" s="129"/>
      <c r="I1371" s="127"/>
      <c r="J1371" s="127"/>
      <c r="K1371" s="128"/>
      <c r="L1371" s="152"/>
      <c r="M1371" s="153"/>
      <c r="N1371" s="131"/>
      <c r="O1371" s="80"/>
      <c r="P1371" s="131"/>
      <c r="Q1371" s="130"/>
      <c r="R1371" s="130"/>
      <c r="S1371" s="130"/>
      <c r="T1371" s="130"/>
      <c r="U1371" s="130"/>
      <c r="V1371" s="131"/>
      <c r="W1371" s="127"/>
      <c r="X1371" s="127"/>
      <c r="Y1371" s="127"/>
      <c r="Z1371" s="127"/>
      <c r="AA1371" s="127"/>
      <c r="AB1371" s="127"/>
      <c r="AC1371" s="127"/>
      <c r="AD1371" s="127"/>
      <c r="AE1371" s="126"/>
      <c r="AF1371" s="10"/>
      <c r="AG1371" s="124"/>
      <c r="AH1371" s="124"/>
      <c r="AI1371" s="124"/>
      <c r="AJ1371" s="124"/>
      <c r="AO1371" s="124"/>
      <c r="BR1371" s="124"/>
      <c r="BS1371" s="125"/>
      <c r="BT1371" s="125"/>
      <c r="BX1371" s="124"/>
      <c r="BY1371" s="125"/>
      <c r="BZ1371" s="125"/>
      <c r="CO1371" s="136"/>
      <c r="CP1371" s="137"/>
    </row>
    <row r="1372" spans="1:94" s="123" customFormat="1" x14ac:dyDescent="0.25">
      <c r="A1372" s="128"/>
      <c r="B1372" s="128"/>
      <c r="C1372" s="79"/>
      <c r="D1372" s="79"/>
      <c r="E1372" s="128"/>
      <c r="F1372" s="129"/>
      <c r="G1372" s="128"/>
      <c r="H1372" s="129"/>
      <c r="I1372" s="127"/>
      <c r="J1372" s="127"/>
      <c r="K1372" s="128"/>
      <c r="L1372" s="152"/>
      <c r="M1372" s="153"/>
      <c r="N1372" s="131"/>
      <c r="O1372" s="80"/>
      <c r="P1372" s="131"/>
      <c r="Q1372" s="130"/>
      <c r="R1372" s="130"/>
      <c r="S1372" s="130"/>
      <c r="T1372" s="130"/>
      <c r="U1372" s="130"/>
      <c r="V1372" s="131"/>
      <c r="W1372" s="127"/>
      <c r="X1372" s="127"/>
      <c r="Y1372" s="127"/>
      <c r="Z1372" s="127"/>
      <c r="AA1372" s="127"/>
      <c r="AB1372" s="127"/>
      <c r="AC1372" s="127"/>
      <c r="AD1372" s="127"/>
      <c r="AE1372" s="126"/>
      <c r="AF1372" s="10"/>
      <c r="AG1372" s="124"/>
      <c r="AH1372" s="124"/>
      <c r="AI1372" s="124"/>
      <c r="AJ1372" s="124"/>
      <c r="AO1372" s="124"/>
      <c r="BR1372" s="124"/>
      <c r="BS1372" s="125"/>
      <c r="BT1372" s="125"/>
      <c r="BX1372" s="124"/>
      <c r="BY1372" s="125"/>
      <c r="BZ1372" s="125"/>
      <c r="CO1372" s="136"/>
      <c r="CP1372" s="137"/>
    </row>
    <row r="1373" spans="1:94" s="123" customFormat="1" x14ac:dyDescent="0.25">
      <c r="A1373" s="128"/>
      <c r="B1373" s="128"/>
      <c r="C1373" s="79"/>
      <c r="D1373" s="79"/>
      <c r="E1373" s="128"/>
      <c r="F1373" s="129"/>
      <c r="G1373" s="128"/>
      <c r="H1373" s="129"/>
      <c r="I1373" s="127"/>
      <c r="J1373" s="127"/>
      <c r="K1373" s="128"/>
      <c r="L1373" s="152"/>
      <c r="M1373" s="153"/>
      <c r="N1373" s="131"/>
      <c r="O1373" s="80"/>
      <c r="P1373" s="131"/>
      <c r="Q1373" s="130"/>
      <c r="R1373" s="130"/>
      <c r="S1373" s="130"/>
      <c r="T1373" s="130"/>
      <c r="U1373" s="130"/>
      <c r="V1373" s="131"/>
      <c r="W1373" s="127"/>
      <c r="X1373" s="127"/>
      <c r="Y1373" s="127"/>
      <c r="Z1373" s="127"/>
      <c r="AA1373" s="127"/>
      <c r="AB1373" s="127"/>
      <c r="AC1373" s="127"/>
      <c r="AD1373" s="127"/>
      <c r="AE1373" s="126"/>
      <c r="AF1373" s="10"/>
      <c r="AG1373" s="124"/>
      <c r="AH1373" s="124"/>
      <c r="AI1373" s="124"/>
      <c r="AJ1373" s="124"/>
      <c r="AO1373" s="124"/>
      <c r="BR1373" s="124"/>
      <c r="BS1373" s="125"/>
      <c r="BT1373" s="125"/>
      <c r="BX1373" s="124"/>
      <c r="BY1373" s="125"/>
      <c r="BZ1373" s="125"/>
      <c r="CO1373" s="136"/>
      <c r="CP1373" s="137"/>
    </row>
    <row r="1374" spans="1:94" s="123" customFormat="1" x14ac:dyDescent="0.25">
      <c r="A1374" s="128"/>
      <c r="B1374" s="128"/>
      <c r="C1374" s="79"/>
      <c r="D1374" s="79"/>
      <c r="E1374" s="128"/>
      <c r="F1374" s="129"/>
      <c r="G1374" s="128"/>
      <c r="H1374" s="129"/>
      <c r="I1374" s="127"/>
      <c r="J1374" s="127"/>
      <c r="K1374" s="128"/>
      <c r="L1374" s="152"/>
      <c r="M1374" s="153"/>
      <c r="N1374" s="131"/>
      <c r="O1374" s="80"/>
      <c r="P1374" s="131"/>
      <c r="Q1374" s="130"/>
      <c r="R1374" s="130"/>
      <c r="S1374" s="130"/>
      <c r="T1374" s="130"/>
      <c r="U1374" s="130"/>
      <c r="V1374" s="131"/>
      <c r="W1374" s="127"/>
      <c r="X1374" s="127"/>
      <c r="Y1374" s="127"/>
      <c r="Z1374" s="127"/>
      <c r="AA1374" s="127"/>
      <c r="AB1374" s="127"/>
      <c r="AC1374" s="127"/>
      <c r="AD1374" s="127"/>
      <c r="AE1374" s="126"/>
      <c r="AF1374" s="10"/>
      <c r="AG1374" s="124"/>
      <c r="AH1374" s="124"/>
      <c r="AI1374" s="124"/>
      <c r="AJ1374" s="124"/>
      <c r="AO1374" s="124"/>
      <c r="BR1374" s="124"/>
      <c r="BS1374" s="125"/>
      <c r="BT1374" s="125"/>
      <c r="BX1374" s="124"/>
      <c r="BY1374" s="125"/>
      <c r="BZ1374" s="125"/>
      <c r="CO1374" s="136"/>
      <c r="CP1374" s="137"/>
    </row>
    <row r="1375" spans="1:94" s="123" customFormat="1" x14ac:dyDescent="0.25">
      <c r="A1375" s="128"/>
      <c r="B1375" s="128"/>
      <c r="C1375" s="79"/>
      <c r="D1375" s="79"/>
      <c r="E1375" s="128"/>
      <c r="F1375" s="129"/>
      <c r="G1375" s="128"/>
      <c r="H1375" s="129"/>
      <c r="I1375" s="127"/>
      <c r="J1375" s="127"/>
      <c r="K1375" s="128"/>
      <c r="L1375" s="152"/>
      <c r="M1375" s="153"/>
      <c r="N1375" s="131"/>
      <c r="O1375" s="80"/>
      <c r="P1375" s="131"/>
      <c r="Q1375" s="130"/>
      <c r="R1375" s="130"/>
      <c r="S1375" s="130"/>
      <c r="T1375" s="130"/>
      <c r="U1375" s="130"/>
      <c r="V1375" s="131"/>
      <c r="W1375" s="127"/>
      <c r="X1375" s="127"/>
      <c r="Y1375" s="127"/>
      <c r="Z1375" s="127"/>
      <c r="AA1375" s="127"/>
      <c r="AB1375" s="127"/>
      <c r="AC1375" s="127"/>
      <c r="AD1375" s="127"/>
      <c r="AE1375" s="126"/>
      <c r="AF1375" s="10"/>
      <c r="AG1375" s="124"/>
      <c r="AH1375" s="124"/>
      <c r="AI1375" s="124"/>
      <c r="AJ1375" s="124"/>
      <c r="AO1375" s="124"/>
      <c r="BR1375" s="124"/>
      <c r="BS1375" s="125"/>
      <c r="BT1375" s="125"/>
      <c r="BX1375" s="124"/>
      <c r="BY1375" s="125"/>
      <c r="BZ1375" s="125"/>
      <c r="CO1375" s="136"/>
      <c r="CP1375" s="137"/>
    </row>
    <row r="1376" spans="1:94" s="123" customFormat="1" x14ac:dyDescent="0.25">
      <c r="A1376" s="128"/>
      <c r="B1376" s="128"/>
      <c r="C1376" s="79"/>
      <c r="D1376" s="79"/>
      <c r="E1376" s="128"/>
      <c r="F1376" s="129"/>
      <c r="G1376" s="128"/>
      <c r="H1376" s="129"/>
      <c r="I1376" s="127"/>
      <c r="J1376" s="127"/>
      <c r="K1376" s="128"/>
      <c r="L1376" s="152"/>
      <c r="M1376" s="153"/>
      <c r="N1376" s="131"/>
      <c r="O1376" s="80"/>
      <c r="P1376" s="131"/>
      <c r="Q1376" s="130"/>
      <c r="R1376" s="130"/>
      <c r="S1376" s="130"/>
      <c r="T1376" s="130"/>
      <c r="U1376" s="130"/>
      <c r="V1376" s="131"/>
      <c r="W1376" s="127"/>
      <c r="X1376" s="127"/>
      <c r="Y1376" s="127"/>
      <c r="Z1376" s="127"/>
      <c r="AA1376" s="127"/>
      <c r="AB1376" s="127"/>
      <c r="AC1376" s="127"/>
      <c r="AD1376" s="127"/>
      <c r="AE1376" s="126"/>
      <c r="AF1376" s="10"/>
      <c r="AG1376" s="124"/>
      <c r="AH1376" s="124"/>
      <c r="AI1376" s="124"/>
      <c r="AJ1376" s="124"/>
      <c r="AO1376" s="124"/>
      <c r="BR1376" s="124"/>
      <c r="BS1376" s="125"/>
      <c r="BT1376" s="125"/>
      <c r="BX1376" s="124"/>
      <c r="BY1376" s="125"/>
      <c r="BZ1376" s="125"/>
      <c r="CO1376" s="136"/>
      <c r="CP1376" s="137"/>
    </row>
    <row r="1377" spans="1:94" s="123" customFormat="1" x14ac:dyDescent="0.25">
      <c r="A1377" s="128"/>
      <c r="B1377" s="128"/>
      <c r="C1377" s="79"/>
      <c r="D1377" s="79"/>
      <c r="E1377" s="128"/>
      <c r="F1377" s="129"/>
      <c r="G1377" s="128"/>
      <c r="H1377" s="129"/>
      <c r="I1377" s="127"/>
      <c r="J1377" s="127"/>
      <c r="K1377" s="128"/>
      <c r="L1377" s="152"/>
      <c r="M1377" s="153"/>
      <c r="N1377" s="131"/>
      <c r="O1377" s="80"/>
      <c r="P1377" s="131"/>
      <c r="Q1377" s="130"/>
      <c r="R1377" s="130"/>
      <c r="S1377" s="130"/>
      <c r="T1377" s="130"/>
      <c r="U1377" s="130"/>
      <c r="V1377" s="131"/>
      <c r="W1377" s="127"/>
      <c r="X1377" s="127"/>
      <c r="Y1377" s="127"/>
      <c r="Z1377" s="127"/>
      <c r="AA1377" s="127"/>
      <c r="AB1377" s="127"/>
      <c r="AC1377" s="127"/>
      <c r="AD1377" s="127"/>
      <c r="AE1377" s="126"/>
      <c r="AF1377" s="10"/>
      <c r="AG1377" s="124"/>
      <c r="AH1377" s="124"/>
      <c r="AI1377" s="124"/>
      <c r="AJ1377" s="124"/>
      <c r="AO1377" s="124"/>
      <c r="BR1377" s="124"/>
      <c r="BS1377" s="125"/>
      <c r="BT1377" s="125"/>
      <c r="BX1377" s="124"/>
      <c r="BY1377" s="125"/>
      <c r="BZ1377" s="125"/>
      <c r="CO1377" s="136"/>
      <c r="CP1377" s="137"/>
    </row>
    <row r="1378" spans="1:94" s="123" customFormat="1" x14ac:dyDescent="0.25">
      <c r="A1378" s="128"/>
      <c r="B1378" s="128"/>
      <c r="C1378" s="79"/>
      <c r="D1378" s="79"/>
      <c r="E1378" s="128"/>
      <c r="F1378" s="129"/>
      <c r="G1378" s="128"/>
      <c r="H1378" s="129"/>
      <c r="I1378" s="127"/>
      <c r="J1378" s="127"/>
      <c r="K1378" s="128"/>
      <c r="L1378" s="152"/>
      <c r="M1378" s="153"/>
      <c r="N1378" s="131"/>
      <c r="O1378" s="80"/>
      <c r="P1378" s="131"/>
      <c r="Q1378" s="130"/>
      <c r="R1378" s="130"/>
      <c r="S1378" s="130"/>
      <c r="T1378" s="130"/>
      <c r="U1378" s="130"/>
      <c r="V1378" s="131"/>
      <c r="W1378" s="127"/>
      <c r="X1378" s="127"/>
      <c r="Y1378" s="127"/>
      <c r="Z1378" s="127"/>
      <c r="AA1378" s="127"/>
      <c r="AB1378" s="127"/>
      <c r="AC1378" s="127"/>
      <c r="AD1378" s="127"/>
      <c r="AE1378" s="126"/>
      <c r="AF1378" s="10"/>
      <c r="AG1378" s="124"/>
      <c r="AH1378" s="124"/>
      <c r="AI1378" s="124"/>
      <c r="AJ1378" s="124"/>
      <c r="AO1378" s="124"/>
      <c r="BR1378" s="124"/>
      <c r="BS1378" s="125"/>
      <c r="BT1378" s="125"/>
      <c r="BX1378" s="124"/>
      <c r="BY1378" s="125"/>
      <c r="BZ1378" s="125"/>
      <c r="CO1378" s="136"/>
      <c r="CP1378" s="137"/>
    </row>
    <row r="1379" spans="1:94" s="123" customFormat="1" x14ac:dyDescent="0.25">
      <c r="A1379" s="128"/>
      <c r="B1379" s="128"/>
      <c r="C1379" s="79"/>
      <c r="D1379" s="79"/>
      <c r="E1379" s="128"/>
      <c r="F1379" s="129"/>
      <c r="G1379" s="128"/>
      <c r="H1379" s="129"/>
      <c r="I1379" s="127"/>
      <c r="J1379" s="127"/>
      <c r="K1379" s="128"/>
      <c r="L1379" s="152"/>
      <c r="M1379" s="153"/>
      <c r="N1379" s="131"/>
      <c r="O1379" s="80"/>
      <c r="P1379" s="131"/>
      <c r="Q1379" s="130"/>
      <c r="R1379" s="130"/>
      <c r="S1379" s="130"/>
      <c r="T1379" s="130"/>
      <c r="U1379" s="130"/>
      <c r="V1379" s="131"/>
      <c r="W1379" s="127"/>
      <c r="X1379" s="127"/>
      <c r="Y1379" s="127"/>
      <c r="Z1379" s="127"/>
      <c r="AA1379" s="127"/>
      <c r="AB1379" s="127"/>
      <c r="AC1379" s="127"/>
      <c r="AD1379" s="127"/>
      <c r="AE1379" s="126"/>
      <c r="AF1379" s="10"/>
      <c r="AG1379" s="124"/>
      <c r="AH1379" s="124"/>
      <c r="AI1379" s="124"/>
      <c r="AJ1379" s="124"/>
      <c r="AO1379" s="124"/>
      <c r="BR1379" s="124"/>
      <c r="BS1379" s="125"/>
      <c r="BT1379" s="125"/>
      <c r="BX1379" s="124"/>
      <c r="BY1379" s="125"/>
      <c r="BZ1379" s="125"/>
      <c r="CO1379" s="136"/>
      <c r="CP1379" s="137"/>
    </row>
    <row r="1380" spans="1:94" s="123" customFormat="1" x14ac:dyDescent="0.25">
      <c r="A1380" s="128"/>
      <c r="B1380" s="128"/>
      <c r="C1380" s="79"/>
      <c r="D1380" s="79"/>
      <c r="E1380" s="128"/>
      <c r="F1380" s="129"/>
      <c r="G1380" s="128"/>
      <c r="H1380" s="129"/>
      <c r="I1380" s="127"/>
      <c r="J1380" s="127"/>
      <c r="K1380" s="128"/>
      <c r="L1380" s="152"/>
      <c r="M1380" s="153"/>
      <c r="N1380" s="131"/>
      <c r="O1380" s="80"/>
      <c r="P1380" s="131"/>
      <c r="Q1380" s="130"/>
      <c r="R1380" s="130"/>
      <c r="S1380" s="130"/>
      <c r="T1380" s="130"/>
      <c r="U1380" s="130"/>
      <c r="V1380" s="131"/>
      <c r="W1380" s="127"/>
      <c r="X1380" s="127"/>
      <c r="Y1380" s="127"/>
      <c r="Z1380" s="127"/>
      <c r="AA1380" s="127"/>
      <c r="AB1380" s="127"/>
      <c r="AC1380" s="127"/>
      <c r="AD1380" s="127"/>
      <c r="AE1380" s="126"/>
      <c r="AF1380" s="10"/>
      <c r="AG1380" s="124"/>
      <c r="AH1380" s="124"/>
      <c r="AI1380" s="124"/>
      <c r="AJ1380" s="124"/>
      <c r="AO1380" s="124"/>
      <c r="BR1380" s="124"/>
      <c r="BS1380" s="125"/>
      <c r="BT1380" s="125"/>
      <c r="BX1380" s="124"/>
      <c r="BY1380" s="125"/>
      <c r="BZ1380" s="125"/>
      <c r="CO1380" s="136"/>
      <c r="CP1380" s="137"/>
    </row>
  </sheetData>
  <sheetProtection algorithmName="SHA-512" hashValue="Xt6zXWWhFgq6GMuXxyYLRJzJWgvo2Ad2ysY29NKWrbp8dAoAkqhlnSiBp1B5ysONOvcf2Spjr9r1dlRYQyzllA==" saltValue="BKcPC5uZTCix1Qg9Frz8FQ==" spinCount="100000" sheet="1" objects="1" scenarios="1" formatCells="0" formatColumns="0" formatRows="0" insertColumns="0" selectLockedCells="1" sort="0" autoFilter="0"/>
  <protectedRanges>
    <protectedRange password="A19F" sqref="AE6" name="DROP DOWN LISTS"/>
    <protectedRange password="A19F" sqref="BX7:CC25 BX26:BZ26 BR7:BT26 AF7:AJ621 BX29:BZ621 AO29:AO621 BR29:BT621 AK27:CI28" name="DROP DOWN LISTS_1"/>
    <protectedRange password="A19F" sqref="BE1:BE4 BF10:BF14 BF5:BF8" name="DROP DOWN LISTS_2"/>
  </protectedRanges>
  <autoFilter ref="B6:E380"/>
  <mergeCells count="13">
    <mergeCell ref="O1:O5"/>
    <mergeCell ref="A5:C5"/>
    <mergeCell ref="D5:E5"/>
    <mergeCell ref="J6:K6"/>
    <mergeCell ref="C1:F1"/>
    <mergeCell ref="C3:E3"/>
    <mergeCell ref="C2:E2"/>
    <mergeCell ref="K3:L3"/>
    <mergeCell ref="K5:L5"/>
    <mergeCell ref="K2:M2"/>
    <mergeCell ref="K1:M1"/>
    <mergeCell ref="K4:L4"/>
    <mergeCell ref="I5:J5"/>
  </mergeCells>
  <phoneticPr fontId="1" type="noConversion"/>
  <conditionalFormatting sqref="O6:O1048576">
    <cfRule type="containsText" dxfId="1" priority="1" operator="containsText" text="REQUIRED">
      <formula>NOT(ISERROR(SEARCH("REQUIRED",O6)))</formula>
    </cfRule>
    <cfRule type="containsText" dxfId="0" priority="2" operator="containsText" text="EXCEEDS">
      <formula>NOT(ISERROR(SEARCH("EXCEEDS",O6)))</formula>
    </cfRule>
  </conditionalFormatting>
  <dataValidations count="4">
    <dataValidation type="list" allowBlank="1" showInputMessage="1" showErrorMessage="1" sqref="H617:H649 F7:F649">
      <formula1>$CR$7:$CR$12</formula1>
    </dataValidation>
    <dataValidation type="list" allowBlank="1" showInputMessage="1" showErrorMessage="1" sqref="K405:K616 G7:G404">
      <formula1>$CK$6:$CP$6</formula1>
    </dataValidation>
    <dataValidation type="list" allowBlank="1" showInputMessage="1" showErrorMessage="1" sqref="G405:G616 H7:H404">
      <formula1>$BR$6:$CC$6</formula1>
    </dataValidation>
    <dataValidation type="list" allowBlank="1" showInputMessage="1" showErrorMessage="1" sqref="K617:K649 G617:G649 E7:E649">
      <formula1>$AG$6:$CP$6</formula1>
    </dataValidation>
  </dataValidations>
  <pageMargins left="0.1" right="0.1" top="0.1" bottom="0.2" header="0" footer="0.1"/>
  <pageSetup scale="44" fitToHeight="0" orientation="landscape" horizontalDpi="300" verticalDpi="300" r:id="rId1"/>
  <headerFooter alignWithMargins="0">
    <oddFooter>&amp;L2015 DURAPLAQ ESTIMATE 
&amp;CPAGE &amp;P of &amp;N&amp;RPRINTED: &amp;D</oddFooter>
  </headerFooter>
  <rowBreaks count="1" manualBreakCount="1">
    <brk id="389"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2014 Quote Calculator</vt:lpstr>
      <vt:lpstr>'2014 Quote Calculator'!Criteria</vt:lpstr>
      <vt:lpstr>'2014 Quote Calculator'!Print_Area</vt:lpstr>
      <vt:lpstr>'2014 Quote Calculator'!Print_Titles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 Andrules</dc:creator>
  <cp:lastModifiedBy>J. L. Andrules</cp:lastModifiedBy>
  <cp:lastPrinted>2016-02-24T18:26:50Z</cp:lastPrinted>
  <dcterms:created xsi:type="dcterms:W3CDTF">2009-05-11T13:00:52Z</dcterms:created>
  <dcterms:modified xsi:type="dcterms:W3CDTF">2016-03-07T19:24:44Z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